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firstSheet="12" activeTab="16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县对下转移支付预算表09-1" sheetId="13" r:id="rId13"/>
    <sheet name="县对下转移支付绩效目标表09-2" sheetId="14" r:id="rId14"/>
    <sheet name="新增资产配置表10" sheetId="15" r:id="rId15"/>
    <sheet name="转移支付补助项目支出预算表11" sheetId="16" r:id="rId16"/>
    <sheet name="部门项目中期规划预算表12" sheetId="17" r:id="rId17"/>
  </sheets>
  <definedNames>
    <definedName name="_xlnm.Print_Titles" localSheetId="3">'部门财政拨款收支预算总表02-1'!$1:$6</definedName>
    <definedName name="_xlnm.Print_Titles" localSheetId="4">'一般公共预算支出预算表02-2'!$1:$5</definedName>
    <definedName name="_xlnm.Print_Titles" localSheetId="5">“三公”经费支出预算表03!$1:$6</definedName>
    <definedName name="_xlnm.Print_Titles" localSheetId="9">部门政府性基金预算支出预算表06!$1:$6</definedName>
    <definedName name="_xlnm.Print_Titles" localSheetId="14">新增资产配置表10!$1:$6</definedName>
    <definedName name="_xlnm._FilterDatabase" localSheetId="6" hidden="1">部门基本支出预算表04!$A$8:$W$74</definedName>
    <definedName name="_xlnm._FilterDatabase" localSheetId="7" hidden="1">'部门项目支出预算表05-1'!$A$8:$W$55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<sst xmlns="http://schemas.openxmlformats.org/spreadsheetml/2006/main" count="1359" uniqueCount="421">
  <si>
    <t>预算01-1表</t>
  </si>
  <si>
    <t>单位:元</t>
  </si>
  <si>
    <t>收        入</t>
  </si>
  <si>
    <t>支        出</t>
  </si>
  <si>
    <t>项      目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</si>
  <si>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</si>
  <si>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</si>
  <si>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</si>
  <si>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</si>
  <si>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</si>
  <si>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</si>
  <si>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</si>
  <si>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</si>
  <si>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</si>
  <si>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五、单位资金收入</t>
  </si>
  <si>
    <t>五、教育支出</t>
  </si>
  <si>
    <t xml:space="preserve"> 1、事业收入</t>
  </si>
  <si>
    <t>六、科学技术支出</t>
  </si>
  <si>
    <t xml:space="preserve"> 2、事业单位经营收入</t>
  </si>
  <si>
    <t>七、文化旅游体育与传媒支出</t>
  </si>
  <si>
    <t xml:space="preserve"> 3、上级补助收入</t>
  </si>
  <si>
    <t>八、社会保障和就业支出</t>
  </si>
  <si>
    <t xml:space="preserve"> 4、附属单位上缴收入</t>
  </si>
  <si>
    <t>九、卫生健康支出</t>
  </si>
  <si>
    <t xml:space="preserve"> 5、其他收入</t>
  </si>
  <si>
    <t>十、节能环保支出</t>
  </si>
  <si>
    <t>　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</si>
  <si>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</si>
  <si>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</si>
  <si>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</si>
  <si>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</si>
  <si>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</si>
  <si>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</si>
  <si>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</si>
  <si>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</si>
  <si>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</si>
  <si>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</si>
  <si>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</si>
  <si>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</si>
  <si>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二十三、预备费</t>
  </si>
  <si>
    <t>二十四、其他支出</t>
  </si>
  <si>
    <t>二十五、债务还本支出</t>
  </si>
  <si>
    <t>二十六、债务付息支出</t>
  </si>
  <si>
    <t>二十七、债务发行费用支出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</si>
  <si>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</si>
  <si>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</si>
  <si>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</si>
  <si>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</si>
  <si>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</si>
  <si>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</si>
  <si>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</si>
  <si>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</si>
  <si>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出 总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</si>
  <si>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</si>
  <si>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</si>
  <si>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</si>
  <si>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</si>
  <si>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</si>
  <si>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</si>
  <si>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</si>
  <si>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</si>
  <si>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</si>
  <si>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</si>
  <si>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单位资金收入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</si>
  <si>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</si>
  <si>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</si>
  <si>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</si>
  <si>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</si>
  <si>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</si>
  <si>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</si>
  <si>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105019</t>
  </si>
  <si>
    <t>临沧市临翔区南美乡中心校</t>
  </si>
  <si>
    <t>预算01-3表</t>
  </si>
  <si>
    <t>科目编码</t>
  </si>
  <si>
    <t>科目名称</t>
  </si>
  <si>
    <t>基本支出</t>
  </si>
  <si>
    <t>项目支出</t>
  </si>
  <si>
    <t>财政专户管理的支出</t>
  </si>
  <si>
    <t>单位资金</t>
  </si>
  <si>
    <t>事业支出</t>
  </si>
  <si>
    <t>事业单位
经营支出</t>
  </si>
  <si>
    <t>上级补助支出</t>
  </si>
  <si>
    <t>附属单位补助支出</t>
  </si>
  <si>
    <t>其他支出</t>
  </si>
  <si>
    <t>205</t>
  </si>
  <si>
    <t>教育支出</t>
  </si>
  <si>
    <t>20502</t>
  </si>
  <si>
    <t>普通教育</t>
  </si>
  <si>
    <t>2050201</t>
  </si>
  <si>
    <t>学前教育</t>
  </si>
  <si>
    <t>2050202</t>
  </si>
  <si>
    <t>小学教育</t>
  </si>
  <si>
    <t>2050203</t>
  </si>
  <si>
    <t>初中教育</t>
  </si>
  <si>
    <t>2050299</t>
  </si>
  <si>
    <t>其他普通教育支出</t>
  </si>
  <si>
    <t>20507</t>
  </si>
  <si>
    <t>特殊教育</t>
  </si>
  <si>
    <t>2050701</t>
  </si>
  <si>
    <t>特殊学校教育</t>
  </si>
  <si>
    <t>20599</t>
  </si>
  <si>
    <t>其他教育支出</t>
  </si>
  <si>
    <t>2059999</t>
  </si>
  <si>
    <t>208</t>
  </si>
  <si>
    <t>社会保障和就业支出</t>
  </si>
  <si>
    <t>20805</t>
  </si>
  <si>
    <t>行政事业单位养老支出</t>
  </si>
  <si>
    <t>2080502</t>
  </si>
  <si>
    <t>事业单位离退休</t>
  </si>
  <si>
    <t>2080505</t>
  </si>
  <si>
    <t>机关事业单位基本养老保险缴费支出</t>
  </si>
  <si>
    <t>20808</t>
  </si>
  <si>
    <t>抚恤</t>
  </si>
  <si>
    <t>2080801</t>
  </si>
  <si>
    <t>死亡抚恤</t>
  </si>
  <si>
    <t>20899</t>
  </si>
  <si>
    <t>其他社会保障和就业支出</t>
  </si>
  <si>
    <t>2089999</t>
  </si>
  <si>
    <t>210</t>
  </si>
  <si>
    <t>卫生健康支出</t>
  </si>
  <si>
    <t>21011</t>
  </si>
  <si>
    <t>行政事业单位医疗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</si>
  <si>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</si>
  <si>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</si>
  <si>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</si>
  <si>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</si>
  <si>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</si>
  <si>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</si>
  <si>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</si>
  <si>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</si>
  <si>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</si>
  <si>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</si>
  <si>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</si>
  <si>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</si>
  <si>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229</t>
  </si>
  <si>
    <t>22960</t>
  </si>
  <si>
    <t>彩票公益金安排的支出</t>
  </si>
  <si>
    <t>2296004</t>
  </si>
  <si>
    <t>用于教育事业的彩票公益金支出</t>
  </si>
  <si>
    <t>合  计</t>
  </si>
  <si>
    <t>预算02-1表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</si>
  <si>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</si>
  <si>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</si>
  <si>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</si>
  <si>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</si>
  <si>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</si>
  <si>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</si>
  <si>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</si>
  <si>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</si>
  <si>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</si>
  <si>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</si>
  <si>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</si>
  <si>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</si>
  <si>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</si>
  <si>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</si>
  <si>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</si>
  <si>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</si>
  <si>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</si>
  <si>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</si>
  <si>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</si>
  <si>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</si>
  <si>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</si>
  <si>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</si>
  <si>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</si>
  <si>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</si>
  <si>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</si>
  <si>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</si>
  <si>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</si>
  <si>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</si>
  <si>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</si>
  <si>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</si>
  <si>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</si>
  <si>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（二十五）债务还本支出</t>
  </si>
  <si>
    <t>（二十六）债务付息支出</t>
  </si>
  <si>
    <t>（二十七）债务发行费用支出</t>
  </si>
  <si>
    <t>二、年终结转结余</t>
  </si>
  <si>
    <t>收 入 总 计</t>
  </si>
  <si>
    <t>预算02-2表</t>
  </si>
  <si>
    <t>部门预算支出功能分类科目</t>
  </si>
  <si>
    <t>人员经费</t>
  </si>
  <si>
    <t>公用经费</t>
  </si>
  <si>
    <t>1</t>
  </si>
  <si>
    <t>2</t>
  </si>
  <si>
    <t>3</t>
  </si>
  <si>
    <t>5</t>
  </si>
  <si>
    <t>6</t>
  </si>
  <si>
    <t>7</t>
  </si>
  <si>
    <t>预算03表</t>
  </si>
  <si>
    <t>单位：元</t>
  </si>
  <si>
    <t>资金性质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</si>
  <si>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</si>
  <si>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</si>
  <si>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</si>
  <si>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</si>
  <si>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</si>
  <si>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</si>
  <si>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上级资金</t>
  </si>
  <si>
    <t>本级财力安排</t>
  </si>
  <si>
    <t>自有资金</t>
  </si>
  <si>
    <t>非财政拨款</t>
  </si>
  <si>
    <t>注：本单位不涉及此内容，所以公开空表。</t>
  </si>
  <si>
    <t>预算04表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</si>
  <si>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</si>
  <si>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</si>
  <si>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</si>
  <si>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</si>
  <si>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</si>
  <si>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</si>
  <si>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</si>
  <si>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</si>
  <si>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</si>
  <si>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</si>
  <si>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</si>
  <si>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</si>
  <si>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</si>
  <si>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</si>
  <si>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</si>
  <si>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</si>
  <si>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</si>
  <si>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530902210000000017229</t>
  </si>
  <si>
    <t>事业人员支出工资</t>
  </si>
  <si>
    <t>30101</t>
  </si>
  <si>
    <t>基本工资</t>
  </si>
  <si>
    <t>30102</t>
  </si>
  <si>
    <t>津贴补贴</t>
  </si>
  <si>
    <t>530902231100001466089</t>
  </si>
  <si>
    <t>集中连片乡村教师生活补贴</t>
  </si>
  <si>
    <t>30107</t>
  </si>
  <si>
    <t>绩效工资</t>
  </si>
  <si>
    <t>530902231100001466076</t>
  </si>
  <si>
    <t>绩效工资（2017年提高标准部分）</t>
  </si>
  <si>
    <t>530902210000000017230</t>
  </si>
  <si>
    <t>社会保障缴费</t>
  </si>
  <si>
    <t>30108</t>
  </si>
  <si>
    <t>机关事业单位基本养老保险缴费</t>
  </si>
  <si>
    <t>30110</t>
  </si>
  <si>
    <t>职工基本医疗保险缴费</t>
  </si>
  <si>
    <t>2101101</t>
  </si>
  <si>
    <t>行政单位医疗</t>
  </si>
  <si>
    <t>30111</t>
  </si>
  <si>
    <t>公务员医疗补助缴费</t>
  </si>
  <si>
    <t>30112</t>
  </si>
  <si>
    <t>其他社会保障缴费</t>
  </si>
  <si>
    <t>530902210000000017231</t>
  </si>
  <si>
    <t>30113</t>
  </si>
  <si>
    <t>530902210000000017234</t>
  </si>
  <si>
    <t>一般公用经费</t>
  </si>
  <si>
    <t>30201</t>
  </si>
  <si>
    <t>办公费</t>
  </si>
  <si>
    <t>30202</t>
  </si>
  <si>
    <t>印刷费</t>
  </si>
  <si>
    <t>30204</t>
  </si>
  <si>
    <t>手续费</t>
  </si>
  <si>
    <t>30206</t>
  </si>
  <si>
    <t>电费</t>
  </si>
  <si>
    <t>30207</t>
  </si>
  <si>
    <t>邮电费</t>
  </si>
  <si>
    <t>30211</t>
  </si>
  <si>
    <t>差旅费</t>
  </si>
  <si>
    <t>30213</t>
  </si>
  <si>
    <t>维修（护）费</t>
  </si>
  <si>
    <t>30216</t>
  </si>
  <si>
    <t>培训费</t>
  </si>
  <si>
    <t>30218</t>
  </si>
  <si>
    <t>专用材料费</t>
  </si>
  <si>
    <t>30226</t>
  </si>
  <si>
    <t>劳务费</t>
  </si>
  <si>
    <t>530902241100002506822</t>
  </si>
  <si>
    <t>学生营养改善计划工作人员</t>
  </si>
  <si>
    <t>530902241100002506874</t>
  </si>
  <si>
    <t>中小学安保人员</t>
  </si>
  <si>
    <t>530902210000000017233</t>
  </si>
  <si>
    <t>工会经费</t>
  </si>
  <si>
    <t>30228</t>
  </si>
  <si>
    <t>530902251100003779957</t>
  </si>
  <si>
    <t>福利费</t>
  </si>
  <si>
    <t>30229</t>
  </si>
  <si>
    <t>530902241100002312424</t>
  </si>
  <si>
    <t>原渠道发放退休费</t>
  </si>
  <si>
    <t>30302</t>
  </si>
  <si>
    <t>退休费</t>
  </si>
  <si>
    <t>530902251100003835550</t>
  </si>
  <si>
    <t>三支一扶计划补助</t>
  </si>
  <si>
    <t>30305</t>
  </si>
  <si>
    <t>生活补助</t>
  </si>
  <si>
    <t>530902210000000020301</t>
  </si>
  <si>
    <t>遗属补助</t>
  </si>
  <si>
    <t>30307</t>
  </si>
  <si>
    <t>医疗费补助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</si>
  <si>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</si>
  <si>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</si>
  <si>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</si>
  <si>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</si>
  <si>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</si>
  <si>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</si>
  <si>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</si>
  <si>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保教费等补助经费</t>
  </si>
  <si>
    <t>事业发展类</t>
  </si>
  <si>
    <t>530902231100001473546</t>
  </si>
  <si>
    <t>城乡义务教育补助（不足100人以下校点公用经费）专项资金</t>
  </si>
  <si>
    <t>民生类</t>
  </si>
  <si>
    <t>530902231100001730649</t>
  </si>
  <si>
    <t>城乡义务教育补助（公用经费）专项资金</t>
  </si>
  <si>
    <t>530902231100001748228</t>
  </si>
  <si>
    <t>31002</t>
  </si>
  <si>
    <t>办公设备购置</t>
  </si>
  <si>
    <t>城乡义务教育补助（生活补助）专项资金</t>
  </si>
  <si>
    <t>530902231100001731400</t>
  </si>
  <si>
    <t>城乡义务教育补助（特殊教育公用经费）专项资金</t>
  </si>
  <si>
    <t>530902231100001730935</t>
  </si>
  <si>
    <t>城乡义务教育营养改善资金</t>
  </si>
  <si>
    <t>530902241100003367754</t>
  </si>
  <si>
    <t>教育教学质量奖励专项资金</t>
  </si>
  <si>
    <t>530902241100003205966</t>
  </si>
  <si>
    <t>义务教育课后服务补助资金</t>
  </si>
  <si>
    <t>530902231100002141368</t>
  </si>
  <si>
    <t>义务教育学校课后服务自有资金</t>
  </si>
  <si>
    <t>530902251100003873789</t>
  </si>
  <si>
    <t>义务教育优质均衡发展奖补资金</t>
  </si>
  <si>
    <t>530902241100003329443</t>
  </si>
  <si>
    <t>中央专项彩票公益金支持乡村学校少年宫项目补助经费</t>
  </si>
  <si>
    <t>530902231100001893138</t>
  </si>
  <si>
    <t>自有资金各项目经费</t>
  </si>
  <si>
    <t>530902241100003248816</t>
  </si>
  <si>
    <t>预算05-2表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</si>
  <si>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</si>
  <si>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</si>
  <si>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</si>
  <si>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</si>
  <si>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</si>
  <si>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</si>
  <si>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</si>
  <si>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</si>
  <si>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</si>
  <si>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</si>
  <si>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按规定、标准每年收取公办幼儿保教费，开展2023年该项目共预计收取资金6.804万元，将用来弥补学校公用经费的不足，能有效改善办学条件、提高教育教学质量，对学校的发展将起到积极的推动作用。</t>
  </si>
  <si>
    <t>产出指标</t>
  </si>
  <si>
    <t>数量指标</t>
  </si>
  <si>
    <t>学前教育学生数</t>
  </si>
  <si>
    <t>=</t>
  </si>
  <si>
    <t>100</t>
  </si>
  <si>
    <t>人</t>
  </si>
  <si>
    <t>定量指标</t>
  </si>
  <si>
    <t>学前教育实际学生数</t>
  </si>
  <si>
    <t>效益指标</t>
  </si>
  <si>
    <t>社会效益</t>
  </si>
  <si>
    <t>能有效保障学前教育教学正常开展</t>
  </si>
  <si>
    <t>有效</t>
  </si>
  <si>
    <t>%</t>
  </si>
  <si>
    <t>实际保障学前教育教学正常开展情况</t>
  </si>
  <si>
    <t>满意度指标</t>
  </si>
  <si>
    <t>服务对象满意度</t>
  </si>
  <si>
    <t>师生满意度</t>
  </si>
  <si>
    <t>&gt;=</t>
  </si>
  <si>
    <t>95</t>
  </si>
  <si>
    <t>师生实际满意度</t>
  </si>
  <si>
    <t>落实立德树人根本任务，促进学生全面成长成才。服务社会，做好基础教育事业，满足学生和家长的需要。</t>
  </si>
  <si>
    <t>学生每天参加课后服务时长</t>
  </si>
  <si>
    <t>小时</t>
  </si>
  <si>
    <t>学生每天实际参加课后服务时长</t>
  </si>
  <si>
    <t>参与课后服务学生</t>
  </si>
  <si>
    <t>90</t>
  </si>
  <si>
    <t>实际参与课后服务学生</t>
  </si>
  <si>
    <t>质量指标</t>
  </si>
  <si>
    <t>教育教学质量</t>
  </si>
  <si>
    <t>明显提升</t>
  </si>
  <si>
    <t>年</t>
  </si>
  <si>
    <t>教育教学质量实际提升情况</t>
  </si>
  <si>
    <t>可持续影响</t>
  </si>
  <si>
    <t>教育服务年度</t>
  </si>
  <si>
    <t>实际教育服务年度</t>
  </si>
  <si>
    <t>师生及家长满意度</t>
  </si>
  <si>
    <t>85</t>
  </si>
  <si>
    <t>师生及家长对课后服务满意度</t>
  </si>
  <si>
    <t>改善办学条件，提高保教质量。</t>
  </si>
  <si>
    <t>改善办学条件</t>
  </si>
  <si>
    <t>实际完成改善办学条件规定任务</t>
  </si>
  <si>
    <t>进一步提高教学质量。</t>
  </si>
  <si>
    <t>教师队伍教育教学水平发展的能力情况</t>
  </si>
  <si>
    <t>学生和家长满意度</t>
  </si>
  <si>
    <t>学生和家长对学校的实际满意度</t>
  </si>
  <si>
    <t>预算06表</t>
  </si>
  <si>
    <t>政府性基金预算支出预算表</t>
  </si>
  <si>
    <t>单位名称：临沧市发展和改革委员会</t>
  </si>
  <si>
    <t>本年政府性基金预算支出</t>
  </si>
  <si>
    <t>预算07表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</si>
  <si>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</si>
  <si>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</si>
  <si>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</si>
  <si>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</si>
  <si>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</si>
  <si>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</si>
  <si>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</si>
  <si>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</si>
  <si>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</si>
  <si>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预算08表</t>
  </si>
  <si>
    <t>政府购买服务项目</t>
  </si>
  <si>
    <t>政府购买服务目录</t>
  </si>
  <si>
    <t>预算09-1表</t>
  </si>
  <si>
    <t>单位名称（项目）</t>
  </si>
  <si>
    <t>地区</t>
  </si>
  <si>
    <t>政府性基金</t>
  </si>
  <si>
    <t>-</t>
  </si>
  <si>
    <t>注：根据现行财政管理体制，乡镇（街道）作为区本级部门编制年初预算，所以无县对下专项转移支付情况，此表为空表。</t>
  </si>
  <si>
    <t>预算09-2表</t>
  </si>
  <si>
    <t>预算10表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</si>
  <si>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</si>
  <si>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</si>
  <si>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</si>
  <si>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</si>
  <si>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</si>
  <si>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</si>
  <si>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</si>
  <si>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注：本单位2025年无新增资产，所以此表为空表。</t>
  </si>
  <si>
    <t>预算11表</t>
  </si>
  <si>
    <t>上级补助</t>
  </si>
  <si>
    <t>预算12表</t>
  </si>
  <si>
    <t>项目级次</t>
  </si>
  <si>
    <t>313 事业发展类</t>
  </si>
  <si>
    <t>本级</t>
  </si>
  <si>
    <t/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</si>
</sst>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-#,##0.00;;@"/>
    <numFmt numFmtId="177" formatCode="hh:mm:ss"/>
    <numFmt numFmtId="178" formatCode="yyyy/mm/dd"/>
    <numFmt numFmtId="179" formatCode="yyyy/mm/dd\ hh:mm:ss"/>
    <numFmt numFmtId="180" formatCode="#,##0;\-#,##0;;@"/>
  </numFmts>
  <fonts count="49">
    <font>
      <sz val="9"/>
      <color rgb="FF000000"/>
      <name val="Microsoft YaHei UI"/>
      <charset val="134"/>
    </font>
    <font>
      <sz val="9"/>
      <name val="Microsoft YaHei UI"/>
      <charset val="134"/>
    </font>
    <font>
      <sz val="10"/>
      <color rgb="FF000000"/>
      <name val="宋体"/>
      <charset val="134"/>
    </font>
    <font>
      <sz val="22"/>
      <color rgb="FF000000"/>
      <name val="方正小标宋简体"/>
      <charset val="134"/>
    </font>
    <font>
      <b/>
      <sz val="23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9"/>
      <name val="宋体"/>
      <charset val="134"/>
    </font>
    <font>
      <sz val="22"/>
      <name val="方正小标宋简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sz val="11.25"/>
      <color rgb="FF000000"/>
      <name val="宋体"/>
      <charset val="134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sz val="9"/>
      <color theme="1"/>
      <name val="宋体"/>
      <charset val="134"/>
    </font>
    <font>
      <sz val="21"/>
      <color rgb="FF000000"/>
      <name val="宋体"/>
      <charset val="134"/>
    </font>
    <font>
      <sz val="20"/>
      <color rgb="FF000000"/>
      <name val="宋体"/>
      <charset val="134"/>
    </font>
    <font>
      <b/>
      <sz val="10"/>
      <color rgb="FF000000"/>
      <name val="宋体"/>
      <charset val="134"/>
    </font>
    <font>
      <sz val="10"/>
      <name val="宋体"/>
      <charset val="134"/>
    </font>
    <font>
      <b/>
      <sz val="9"/>
      <name val="宋体"/>
      <charset val="134"/>
    </font>
    <font>
      <sz val="10"/>
      <color rgb="FF000000"/>
      <name val="Arial"/>
      <charset val="134"/>
    </font>
    <font>
      <sz val="28"/>
      <color rgb="FF000000"/>
      <name val="宋体"/>
      <charset val="134"/>
    </font>
    <font>
      <sz val="10"/>
      <color rgb="FF000000"/>
      <name val="Microsoft YaHei UI"/>
      <charset val="134"/>
    </font>
    <font>
      <sz val="30"/>
      <color rgb="FF000000"/>
      <name val="宋体"/>
      <charset val="134"/>
    </font>
    <font>
      <sz val="19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top"/>
      <protection locked="0"/>
    </xf>
    <xf numFmtId="43" fontId="29" fillId="0" borderId="0" applyFont="0" applyFill="0" applyBorder="0" applyAlignment="0" applyProtection="0">
      <alignment vertical="center"/>
    </xf>
    <xf numFmtId="44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41" fontId="29" fillId="0" borderId="0" applyFont="0" applyFill="0" applyBorder="0" applyAlignment="0" applyProtection="0">
      <alignment vertical="center"/>
    </xf>
    <xf numFmtId="42" fontId="29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9" fillId="3" borderId="14" applyNumberFormat="0" applyFon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4" borderId="17" applyNumberFormat="0" applyAlignment="0" applyProtection="0">
      <alignment vertical="center"/>
    </xf>
    <xf numFmtId="0" fontId="39" fillId="5" borderId="18" applyNumberFormat="0" applyAlignment="0" applyProtection="0">
      <alignment vertical="center"/>
    </xf>
    <xf numFmtId="0" fontId="40" fillId="5" borderId="17" applyNumberFormat="0" applyAlignment="0" applyProtection="0">
      <alignment vertical="center"/>
    </xf>
    <xf numFmtId="0" fontId="41" fillId="6" borderId="19" applyNumberFormat="0" applyAlignment="0" applyProtection="0">
      <alignment vertical="center"/>
    </xf>
    <xf numFmtId="0" fontId="42" fillId="0" borderId="20" applyNumberFormat="0" applyFill="0" applyAlignment="0" applyProtection="0">
      <alignment vertical="center"/>
    </xf>
    <xf numFmtId="0" fontId="43" fillId="0" borderId="21" applyNumberFormat="0" applyFill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47" fillId="14" borderId="0" applyNumberFormat="0" applyBorder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47" fillId="17" borderId="0" applyNumberFormat="0" applyBorder="0" applyAlignment="0" applyProtection="0">
      <alignment vertical="center"/>
    </xf>
    <xf numFmtId="0" fontId="47" fillId="18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48" fillId="23" borderId="0" applyNumberFormat="0" applyBorder="0" applyAlignment="0" applyProtection="0">
      <alignment vertical="center"/>
    </xf>
    <xf numFmtId="0" fontId="48" fillId="24" borderId="0" applyNumberFormat="0" applyBorder="0" applyAlignment="0" applyProtection="0">
      <alignment vertical="center"/>
    </xf>
    <xf numFmtId="0" fontId="47" fillId="25" borderId="0" applyNumberFormat="0" applyBorder="0" applyAlignment="0" applyProtection="0">
      <alignment vertical="center"/>
    </xf>
    <xf numFmtId="0" fontId="47" fillId="26" borderId="0" applyNumberFormat="0" applyBorder="0" applyAlignment="0" applyProtection="0">
      <alignment vertical="center"/>
    </xf>
    <xf numFmtId="0" fontId="48" fillId="27" borderId="0" applyNumberFormat="0" applyBorder="0" applyAlignment="0" applyProtection="0">
      <alignment vertical="center"/>
    </xf>
    <xf numFmtId="0" fontId="48" fillId="28" borderId="0" applyNumberFormat="0" applyBorder="0" applyAlignment="0" applyProtection="0">
      <alignment vertical="center"/>
    </xf>
    <xf numFmtId="0" fontId="47" fillId="29" borderId="0" applyNumberFormat="0" applyBorder="0" applyAlignment="0" applyProtection="0">
      <alignment vertical="center"/>
    </xf>
    <xf numFmtId="0" fontId="47" fillId="30" borderId="0" applyNumberFormat="0" applyBorder="0" applyAlignment="0" applyProtection="0">
      <alignment vertical="center"/>
    </xf>
    <xf numFmtId="0" fontId="48" fillId="31" borderId="0" applyNumberFormat="0" applyBorder="0" applyAlignment="0" applyProtection="0">
      <alignment vertical="center"/>
    </xf>
    <xf numFmtId="0" fontId="48" fillId="32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176" fontId="7" fillId="0" borderId="7">
      <alignment horizontal="right" vertical="center"/>
    </xf>
    <xf numFmtId="49" fontId="7" fillId="0" borderId="7">
      <alignment horizontal="left" vertical="center" wrapText="1"/>
    </xf>
    <xf numFmtId="176" fontId="7" fillId="0" borderId="7">
      <alignment horizontal="right" vertical="center"/>
    </xf>
    <xf numFmtId="177" fontId="7" fillId="0" borderId="7">
      <alignment horizontal="right" vertical="center"/>
    </xf>
    <xf numFmtId="178" fontId="7" fillId="0" borderId="7">
      <alignment horizontal="right" vertical="center"/>
    </xf>
    <xf numFmtId="179" fontId="7" fillId="0" borderId="7">
      <alignment horizontal="right" vertical="center"/>
    </xf>
    <xf numFmtId="10" fontId="7" fillId="0" borderId="7">
      <alignment horizontal="right" vertical="center"/>
    </xf>
    <xf numFmtId="180" fontId="7" fillId="0" borderId="7">
      <alignment horizontal="right" vertical="center"/>
    </xf>
  </cellStyleXfs>
  <cellXfs count="210">
    <xf numFmtId="0" fontId="0" fillId="0" borderId="0" xfId="0" applyFont="1">
      <alignment vertical="top"/>
      <protection locked="0"/>
    </xf>
    <xf numFmtId="0" fontId="1" fillId="0" borderId="0" xfId="0" applyFont="1" applyAlignment="1">
      <alignment vertical="center"/>
      <protection locked="0"/>
    </xf>
    <xf numFmtId="49" fontId="2" fillId="0" borderId="0" xfId="0" applyNumberFormat="1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0" xfId="0" applyFont="1" applyAlignment="1">
      <alignment horizontal="right" vertical="center"/>
      <protection locked="0"/>
    </xf>
    <xf numFmtId="0" fontId="3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5" fillId="0" borderId="0" xfId="0" applyFont="1" applyAlignment="1">
      <alignment horizontal="left" vertical="center"/>
      <protection locked="0"/>
    </xf>
    <xf numFmtId="0" fontId="6" fillId="0" borderId="0" xfId="0" applyFont="1" applyAlignment="1" applyProtection="1">
      <alignment horizontal="left" vertical="center"/>
    </xf>
    <xf numFmtId="0" fontId="6" fillId="0" borderId="0" xfId="0" applyFont="1" applyAlignment="1" applyProtection="1">
      <alignment vertical="center"/>
    </xf>
    <xf numFmtId="0" fontId="6" fillId="0" borderId="1" xfId="0" applyFont="1" applyBorder="1" applyAlignment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</xf>
    <xf numFmtId="0" fontId="6" fillId="0" borderId="2" xfId="0" applyFont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5" xfId="0" applyFont="1" applyBorder="1" applyAlignment="1">
      <alignment horizontal="center" vertical="center" wrapText="1"/>
      <protection locked="0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6" xfId="0" applyFont="1" applyBorder="1" applyAlignment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center" vertical="center"/>
    </xf>
    <xf numFmtId="0" fontId="2" fillId="0" borderId="7" xfId="0" applyFont="1" applyBorder="1" applyAlignment="1">
      <alignment horizontal="center" vertical="center"/>
      <protection locked="0"/>
    </xf>
    <xf numFmtId="0" fontId="5" fillId="0" borderId="7" xfId="0" applyFont="1" applyBorder="1" applyAlignment="1">
      <alignment horizontal="left" vertical="center" wrapText="1"/>
      <protection locked="0"/>
    </xf>
    <xf numFmtId="0" fontId="5" fillId="0" borderId="7" xfId="0" applyFont="1" applyBorder="1" applyAlignment="1">
      <alignment horizontal="left" vertical="center"/>
      <protection locked="0"/>
    </xf>
    <xf numFmtId="176" fontId="7" fillId="0" borderId="7" xfId="0" applyNumberFormat="1" applyFont="1" applyBorder="1" applyAlignment="1">
      <alignment horizontal="right" vertical="center"/>
      <protection locked="0"/>
    </xf>
    <xf numFmtId="0" fontId="5" fillId="0" borderId="2" xfId="0" applyFont="1" applyBorder="1" applyAlignment="1">
      <alignment horizontal="center" vertical="center" wrapText="1"/>
      <protection locked="0"/>
    </xf>
    <xf numFmtId="0" fontId="5" fillId="0" borderId="3" xfId="0" applyFont="1" applyBorder="1" applyAlignment="1">
      <alignment horizontal="left" vertical="center" wrapText="1"/>
      <protection locked="0"/>
    </xf>
    <xf numFmtId="0" fontId="5" fillId="0" borderId="4" xfId="0" applyFont="1" applyBorder="1" applyAlignment="1">
      <alignment horizontal="left" vertical="center" wrapText="1"/>
      <protection locked="0"/>
    </xf>
    <xf numFmtId="49" fontId="2" fillId="0" borderId="0" xfId="0" applyNumberFormat="1" applyFont="1" applyAlignment="1" applyProtection="1"/>
    <xf numFmtId="0" fontId="2" fillId="0" borderId="0" xfId="0" applyFont="1" applyAlignment="1" applyProtection="1"/>
    <xf numFmtId="0" fontId="6" fillId="0" borderId="1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left" vertical="center" wrapText="1"/>
    </xf>
    <xf numFmtId="0" fontId="2" fillId="0" borderId="2" xfId="0" applyFont="1" applyBorder="1" applyAlignment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left" vertical="center"/>
    </xf>
    <xf numFmtId="0" fontId="5" fillId="0" borderId="4" xfId="0" applyFont="1" applyBorder="1" applyAlignment="1" applyProtection="1">
      <alignment horizontal="left" vertical="center"/>
    </xf>
    <xf numFmtId="0" fontId="0" fillId="0" borderId="0" xfId="0" applyFont="1" applyAlignment="1">
      <alignment horizontal="left" vertical="top"/>
      <protection locked="0"/>
    </xf>
    <xf numFmtId="0" fontId="5" fillId="0" borderId="0" xfId="0" applyFont="1" applyAlignment="1">
      <alignment horizontal="right" vertical="center"/>
      <protection locked="0"/>
    </xf>
    <xf numFmtId="0" fontId="5" fillId="0" borderId="0" xfId="0" applyFont="1" applyAlignment="1" applyProtection="1">
      <alignment horizontal="right" vertical="center"/>
    </xf>
    <xf numFmtId="0" fontId="3" fillId="0" borderId="0" xfId="0" applyFont="1" applyAlignment="1" applyProtection="1">
      <alignment horizontal="center" vertical="center" wrapText="1"/>
    </xf>
    <xf numFmtId="0" fontId="5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right" vertical="center" wrapText="1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horizontal="center" vertical="center" wrapText="1"/>
    </xf>
    <xf numFmtId="0" fontId="5" fillId="0" borderId="7" xfId="0" applyFont="1" applyBorder="1" applyAlignment="1" applyProtection="1">
      <alignment vertical="center" wrapText="1"/>
    </xf>
    <xf numFmtId="180" fontId="7" fillId="0" borderId="7" xfId="56" applyNumberFormat="1" applyFont="1" applyBorder="1" applyProtection="1">
      <alignment horizontal="right" vertical="center"/>
      <protection locked="0"/>
    </xf>
    <xf numFmtId="0" fontId="5" fillId="0" borderId="3" xfId="0" applyFont="1" applyBorder="1" applyAlignment="1">
      <alignment horizontal="center" vertical="center" wrapText="1"/>
      <protection locked="0"/>
    </xf>
    <xf numFmtId="0" fontId="5" fillId="0" borderId="4" xfId="0" applyFont="1" applyBorder="1" applyAlignment="1">
      <alignment horizontal="center" vertical="center" wrapText="1"/>
      <protection locked="0"/>
    </xf>
    <xf numFmtId="0" fontId="4" fillId="0" borderId="0" xfId="0" applyFont="1" applyAlignment="1">
      <alignment horizontal="center" vertical="center"/>
      <protection locked="0"/>
    </xf>
    <xf numFmtId="0" fontId="5" fillId="0" borderId="0" xfId="0" applyFont="1">
      <alignment vertical="top"/>
      <protection locked="0"/>
    </xf>
    <xf numFmtId="0" fontId="6" fillId="0" borderId="7" xfId="0" applyFont="1" applyBorder="1" applyAlignment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 wrapText="1"/>
    </xf>
    <xf numFmtId="0" fontId="5" fillId="0" borderId="7" xfId="0" applyFont="1" applyBorder="1" applyAlignment="1">
      <alignment horizontal="center" vertical="center"/>
      <protection locked="0"/>
    </xf>
    <xf numFmtId="0" fontId="5" fillId="0" borderId="7" xfId="0" applyFont="1" applyBorder="1" applyAlignment="1">
      <alignment horizontal="center" vertical="center" wrapText="1"/>
      <protection locked="0"/>
    </xf>
    <xf numFmtId="0" fontId="2" fillId="0" borderId="0" xfId="0" applyFont="1" applyAlignment="1" applyProtection="1">
      <alignment horizontal="right" vertical="center"/>
    </xf>
    <xf numFmtId="0" fontId="8" fillId="0" borderId="0" xfId="0" applyFont="1" applyAlignment="1">
      <alignment horizontal="center" vertical="center" wrapText="1"/>
      <protection locked="0"/>
    </xf>
    <xf numFmtId="0" fontId="5" fillId="0" borderId="0" xfId="0" applyFont="1" applyAlignment="1" applyProtection="1">
      <alignment horizontal="left" vertical="center" wrapText="1"/>
    </xf>
    <xf numFmtId="0" fontId="6" fillId="0" borderId="0" xfId="0" applyFont="1" applyAlignment="1" applyProtection="1">
      <alignment wrapText="1"/>
    </xf>
    <xf numFmtId="0" fontId="2" fillId="0" borderId="0" xfId="0" applyFont="1" applyAlignment="1" applyProtection="1">
      <alignment horizontal="right" wrapText="1"/>
    </xf>
    <xf numFmtId="0" fontId="2" fillId="0" borderId="0" xfId="0" applyFont="1" applyAlignment="1" applyProtection="1">
      <alignment wrapText="1"/>
    </xf>
    <xf numFmtId="0" fontId="5" fillId="0" borderId="0" xfId="0" applyFont="1" applyAlignment="1">
      <alignment horizontal="right"/>
      <protection locked="0"/>
    </xf>
    <xf numFmtId="0" fontId="6" fillId="0" borderId="3" xfId="0" applyFont="1" applyBorder="1" applyAlignment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horizontal="center" vertical="center"/>
    </xf>
    <xf numFmtId="0" fontId="2" fillId="0" borderId="0" xfId="0" applyFont="1" applyAlignment="1">
      <protection locked="0"/>
    </xf>
    <xf numFmtId="0" fontId="5" fillId="0" borderId="0" xfId="0" applyFont="1" applyAlignment="1">
      <alignment vertical="top" wrapText="1"/>
      <protection locked="0"/>
    </xf>
    <xf numFmtId="0" fontId="4" fillId="0" borderId="0" xfId="0" applyFont="1" applyAlignment="1" applyProtection="1">
      <alignment horizontal="center" vertical="center" wrapText="1"/>
    </xf>
    <xf numFmtId="0" fontId="4" fillId="0" borderId="0" xfId="0" applyFont="1" applyAlignment="1">
      <alignment horizontal="center" vertical="center" wrapText="1"/>
      <protection locked="0"/>
    </xf>
    <xf numFmtId="0" fontId="6" fillId="0" borderId="0" xfId="0" applyFont="1" applyAlignment="1">
      <protection locked="0"/>
    </xf>
    <xf numFmtId="0" fontId="6" fillId="0" borderId="9" xfId="0" applyFont="1" applyBorder="1" applyAlignment="1" applyProtection="1">
      <alignment horizontal="center" vertical="center" wrapText="1"/>
    </xf>
    <xf numFmtId="0" fontId="6" fillId="0" borderId="9" xfId="0" applyFont="1" applyBorder="1" applyAlignment="1">
      <alignment horizontal="center" vertical="center" wrapText="1"/>
      <protection locked="0"/>
    </xf>
    <xf numFmtId="0" fontId="6" fillId="0" borderId="3" xfId="0" applyFont="1" applyBorder="1" applyAlignment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center" vertical="center" wrapText="1"/>
    </xf>
    <xf numFmtId="0" fontId="6" fillId="0" borderId="10" xfId="0" applyFont="1" applyBorder="1" applyAlignment="1">
      <alignment horizontal="center" vertical="center" wrapText="1"/>
      <protection locked="0"/>
    </xf>
    <xf numFmtId="0" fontId="6" fillId="0" borderId="11" xfId="0" applyFont="1" applyBorder="1" applyAlignment="1" applyProtection="1">
      <alignment horizontal="center" vertical="center" wrapText="1"/>
    </xf>
    <xf numFmtId="0" fontId="6" fillId="0" borderId="11" xfId="0" applyFont="1" applyBorder="1" applyAlignment="1">
      <alignment horizontal="center" vertical="center" wrapText="1"/>
      <protection locked="0"/>
    </xf>
    <xf numFmtId="3" fontId="6" fillId="0" borderId="6" xfId="0" applyNumberFormat="1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left" vertical="center" wrapText="1"/>
    </xf>
    <xf numFmtId="0" fontId="5" fillId="0" borderId="11" xfId="0" applyFont="1" applyBorder="1" applyAlignment="1" applyProtection="1">
      <alignment horizontal="left" vertical="center" wrapText="1"/>
    </xf>
    <xf numFmtId="0" fontId="5" fillId="0" borderId="11" xfId="0" applyFont="1" applyBorder="1" applyAlignment="1">
      <alignment horizontal="left" vertical="center" wrapText="1"/>
      <protection locked="0"/>
    </xf>
    <xf numFmtId="0" fontId="5" fillId="0" borderId="12" xfId="0" applyFont="1" applyBorder="1" applyAlignment="1" applyProtection="1">
      <alignment horizontal="center" vertical="center"/>
    </xf>
    <xf numFmtId="0" fontId="5" fillId="0" borderId="13" xfId="0" applyFont="1" applyBorder="1" applyAlignment="1" applyProtection="1">
      <alignment horizontal="left" vertical="center"/>
    </xf>
    <xf numFmtId="0" fontId="5" fillId="0" borderId="13" xfId="0" applyFont="1" applyBorder="1" applyAlignment="1">
      <alignment horizontal="left" vertical="center"/>
      <protection locked="0"/>
    </xf>
    <xf numFmtId="0" fontId="5" fillId="0" borderId="0" xfId="0" applyFont="1" applyAlignment="1">
      <alignment horizontal="right" vertical="center" wrapText="1"/>
      <protection locked="0"/>
    </xf>
    <xf numFmtId="0" fontId="5" fillId="0" borderId="0" xfId="0" applyFont="1" applyAlignment="1" applyProtection="1">
      <alignment horizontal="right" vertical="center" wrapText="1"/>
    </xf>
    <xf numFmtId="0" fontId="5" fillId="0" borderId="0" xfId="0" applyFont="1" applyAlignment="1">
      <alignment horizontal="right" wrapText="1"/>
      <protection locked="0"/>
    </xf>
    <xf numFmtId="0" fontId="6" fillId="0" borderId="13" xfId="0" applyFont="1" applyBorder="1" applyAlignment="1" applyProtection="1">
      <alignment horizontal="center" vertical="center" wrapText="1"/>
    </xf>
    <xf numFmtId="0" fontId="6" fillId="0" borderId="13" xfId="0" applyFont="1" applyBorder="1" applyAlignment="1">
      <alignment horizontal="center" vertical="center"/>
      <protection locked="0"/>
    </xf>
    <xf numFmtId="0" fontId="6" fillId="0" borderId="13" xfId="0" applyFont="1" applyBorder="1" applyAlignment="1">
      <alignment horizontal="center" vertical="center" wrapText="1"/>
      <protection locked="0"/>
    </xf>
    <xf numFmtId="0" fontId="6" fillId="0" borderId="7" xfId="0" applyFont="1" applyBorder="1" applyAlignment="1">
      <alignment horizontal="center" vertical="center" wrapText="1"/>
      <protection locked="0"/>
    </xf>
    <xf numFmtId="0" fontId="6" fillId="0" borderId="0" xfId="0" applyFont="1" applyAlignment="1" applyProtection="1"/>
    <xf numFmtId="0" fontId="6" fillId="0" borderId="11" xfId="0" applyFont="1" applyBorder="1" applyAlignment="1" applyProtection="1">
      <alignment horizontal="center" vertical="center"/>
    </xf>
    <xf numFmtId="0" fontId="6" fillId="0" borderId="11" xfId="0" applyFont="1" applyBorder="1" applyAlignment="1">
      <alignment horizontal="center" vertical="center"/>
      <protection locked="0"/>
    </xf>
    <xf numFmtId="0" fontId="5" fillId="0" borderId="11" xfId="0" applyFont="1" applyBorder="1" applyAlignment="1" applyProtection="1">
      <alignment horizontal="right" vertical="center"/>
    </xf>
    <xf numFmtId="3" fontId="5" fillId="0" borderId="11" xfId="0" applyNumberFormat="1" applyFont="1" applyBorder="1" applyAlignment="1" applyProtection="1">
      <alignment horizontal="right" vertical="center"/>
    </xf>
    <xf numFmtId="0" fontId="9" fillId="0" borderId="0" xfId="0" applyFont="1" applyAlignment="1">
      <alignment horizontal="right"/>
      <protection locked="0"/>
    </xf>
    <xf numFmtId="49" fontId="9" fillId="0" borderId="0" xfId="0" applyNumberFormat="1" applyFont="1" applyAlignment="1">
      <protection locked="0"/>
    </xf>
    <xf numFmtId="0" fontId="2" fillId="0" borderId="0" xfId="0" applyFont="1" applyAlignment="1" applyProtection="1">
      <alignment horizontal="right"/>
    </xf>
    <xf numFmtId="0" fontId="3" fillId="0" borderId="0" xfId="0" applyFont="1" applyAlignment="1">
      <alignment horizontal="center" vertical="center" wrapText="1"/>
      <protection locked="0"/>
    </xf>
    <xf numFmtId="0" fontId="10" fillId="0" borderId="0" xfId="0" applyFont="1" applyAlignment="1">
      <alignment horizontal="center" vertical="center" wrapText="1"/>
      <protection locked="0"/>
    </xf>
    <xf numFmtId="0" fontId="10" fillId="0" borderId="0" xfId="0" applyFont="1" applyAlignment="1">
      <alignment horizontal="center" vertical="center"/>
      <protection locked="0"/>
    </xf>
    <xf numFmtId="0" fontId="10" fillId="0" borderId="0" xfId="0" applyFont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/>
      <protection locked="0"/>
    </xf>
    <xf numFmtId="49" fontId="6" fillId="0" borderId="9" xfId="0" applyNumberFormat="1" applyFont="1" applyBorder="1" applyAlignment="1">
      <alignment horizontal="center" vertical="center" wrapText="1"/>
      <protection locked="0"/>
    </xf>
    <xf numFmtId="0" fontId="6" fillId="0" borderId="9" xfId="0" applyFont="1" applyBorder="1" applyAlignment="1">
      <alignment horizontal="center" vertical="center"/>
      <protection locked="0"/>
    </xf>
    <xf numFmtId="0" fontId="6" fillId="0" borderId="6" xfId="0" applyFont="1" applyBorder="1" applyAlignment="1">
      <alignment horizontal="center" vertical="center"/>
      <protection locked="0"/>
    </xf>
    <xf numFmtId="49" fontId="6" fillId="0" borderId="11" xfId="0" applyNumberFormat="1" applyFont="1" applyBorder="1" applyAlignment="1">
      <alignment horizontal="center" vertical="center" wrapText="1"/>
      <protection locked="0"/>
    </xf>
    <xf numFmtId="49" fontId="6" fillId="0" borderId="11" xfId="0" applyNumberFormat="1" applyFont="1" applyBorder="1" applyAlignment="1">
      <alignment horizontal="center" vertical="center"/>
      <protection locked="0"/>
    </xf>
    <xf numFmtId="0" fontId="5" fillId="0" borderId="6" xfId="0" applyFont="1" applyBorder="1" applyAlignment="1">
      <alignment horizontal="left" vertical="center" wrapText="1"/>
      <protection locked="0"/>
    </xf>
    <xf numFmtId="49" fontId="7" fillId="0" borderId="7" xfId="50" applyNumberFormat="1" applyFont="1" applyBorder="1" applyProtection="1">
      <alignment horizontal="left" vertical="center" wrapText="1"/>
      <protection locked="0"/>
    </xf>
    <xf numFmtId="0" fontId="5" fillId="0" borderId="11" xfId="0" applyFont="1" applyBorder="1" applyAlignment="1">
      <alignment horizontal="left" vertical="center" wrapText="1" indent="1"/>
      <protection locked="0"/>
    </xf>
    <xf numFmtId="0" fontId="5" fillId="0" borderId="11" xfId="0" applyFont="1" applyBorder="1" applyAlignment="1">
      <alignment horizontal="left" vertical="center" wrapText="1" indent="2"/>
      <protection locked="0"/>
    </xf>
    <xf numFmtId="0" fontId="2" fillId="0" borderId="2" xfId="0" applyFont="1" applyBorder="1" applyAlignment="1">
      <alignment horizontal="center" vertical="center"/>
      <protection locked="0"/>
    </xf>
    <xf numFmtId="0" fontId="2" fillId="0" borderId="3" xfId="0" applyFont="1" applyBorder="1" applyAlignment="1">
      <alignment horizontal="center" vertical="center"/>
      <protection locked="0"/>
    </xf>
    <xf numFmtId="0" fontId="2" fillId="0" borderId="4" xfId="0" applyFont="1" applyBorder="1" applyAlignment="1">
      <alignment horizontal="center" vertical="center"/>
      <protection locked="0"/>
    </xf>
    <xf numFmtId="3" fontId="6" fillId="0" borderId="7" xfId="0" applyNumberFormat="1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left" vertical="center" wrapText="1" indent="1"/>
    </xf>
    <xf numFmtId="3" fontId="2" fillId="0" borderId="7" xfId="0" applyNumberFormat="1" applyFont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vertical="center"/>
    </xf>
    <xf numFmtId="0" fontId="6" fillId="0" borderId="8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12" xfId="0" applyFont="1" applyBorder="1" applyAlignment="1">
      <alignment horizontal="center" vertical="center" wrapText="1"/>
      <protection locked="0"/>
    </xf>
    <xf numFmtId="0" fontId="6" fillId="0" borderId="5" xfId="0" applyFont="1" applyBorder="1" applyAlignment="1">
      <alignment horizontal="center" vertical="center"/>
      <protection locked="0"/>
    </xf>
    <xf numFmtId="0" fontId="2" fillId="0" borderId="0" xfId="0" applyFont="1">
      <alignment vertical="top"/>
      <protection locked="0"/>
    </xf>
    <xf numFmtId="49" fontId="2" fillId="0" borderId="0" xfId="0" applyNumberFormat="1" applyFont="1" applyAlignment="1">
      <protection locked="0"/>
    </xf>
    <xf numFmtId="0" fontId="3" fillId="0" borderId="0" xfId="0" applyFont="1" applyAlignment="1">
      <alignment horizontal="center" vertical="center"/>
      <protection locked="0"/>
    </xf>
    <xf numFmtId="0" fontId="6" fillId="0" borderId="0" xfId="0" applyFont="1" applyAlignment="1">
      <alignment horizontal="left" vertical="center"/>
      <protection locked="0"/>
    </xf>
    <xf numFmtId="0" fontId="6" fillId="0" borderId="2" xfId="0" applyFont="1" applyBorder="1" applyAlignment="1">
      <alignment horizontal="center" vertical="center"/>
      <protection locked="0"/>
    </xf>
    <xf numFmtId="3" fontId="2" fillId="0" borderId="7" xfId="0" applyNumberFormat="1" applyFont="1" applyBorder="1" applyAlignment="1">
      <alignment horizontal="center" vertical="center"/>
      <protection locked="0"/>
    </xf>
    <xf numFmtId="0" fontId="5" fillId="0" borderId="7" xfId="0" applyFont="1" applyBorder="1" applyAlignment="1" applyProtection="1">
      <alignment horizontal="left" vertical="center"/>
    </xf>
    <xf numFmtId="0" fontId="6" fillId="0" borderId="4" xfId="0" applyFont="1" applyBorder="1" applyAlignment="1">
      <alignment horizontal="center" vertical="center"/>
      <protection locked="0"/>
    </xf>
    <xf numFmtId="0" fontId="6" fillId="0" borderId="2" xfId="0" applyFont="1" applyBorder="1" applyAlignment="1">
      <alignment horizontal="center" vertical="center" wrapText="1"/>
      <protection locked="0"/>
    </xf>
    <xf numFmtId="0" fontId="6" fillId="0" borderId="4" xfId="0" applyFont="1" applyBorder="1" applyAlignment="1">
      <alignment horizontal="center" vertical="center" wrapText="1"/>
      <protection locked="0"/>
    </xf>
    <xf numFmtId="0" fontId="5" fillId="0" borderId="3" xfId="0" applyFont="1" applyBorder="1" applyAlignment="1">
      <alignment horizontal="left" vertical="center"/>
      <protection locked="0"/>
    </xf>
    <xf numFmtId="0" fontId="5" fillId="0" borderId="4" xfId="0" applyFont="1" applyBorder="1" applyAlignment="1">
      <alignment horizontal="left" vertical="center"/>
      <protection locked="0"/>
    </xf>
    <xf numFmtId="0" fontId="2" fillId="0" borderId="0" xfId="0" applyFont="1" applyAlignment="1" applyProtection="1">
      <alignment horizontal="center"/>
    </xf>
    <xf numFmtId="0" fontId="11" fillId="0" borderId="0" xfId="0" applyFont="1" applyAlignment="1" applyProtection="1">
      <alignment horizontal="center" wrapText="1"/>
    </xf>
    <xf numFmtId="0" fontId="2" fillId="0" borderId="0" xfId="0" applyFont="1" applyAlignment="1" applyProtection="1">
      <alignment horizontal="center" wrapText="1"/>
    </xf>
    <xf numFmtId="0" fontId="12" fillId="0" borderId="6" xfId="0" applyFont="1" applyBorder="1" applyAlignment="1">
      <alignment horizontal="center" vertical="center" wrapText="1"/>
      <protection locked="0"/>
    </xf>
    <xf numFmtId="0" fontId="13" fillId="0" borderId="7" xfId="0" applyFont="1" applyBorder="1" applyAlignment="1">
      <alignment horizontal="center" vertical="center"/>
      <protection locked="0"/>
    </xf>
    <xf numFmtId="0" fontId="14" fillId="0" borderId="7" xfId="0" applyFont="1" applyBorder="1" applyAlignment="1">
      <alignment horizontal="center" vertical="center"/>
      <protection locked="0"/>
    </xf>
    <xf numFmtId="0" fontId="15" fillId="0" borderId="7" xfId="0" applyFont="1" applyBorder="1" applyAlignment="1" applyProtection="1">
      <alignment horizontal="center" vertical="center"/>
    </xf>
    <xf numFmtId="0" fontId="15" fillId="0" borderId="2" xfId="0" applyFont="1" applyBorder="1" applyAlignment="1" applyProtection="1">
      <alignment horizontal="center" vertical="center"/>
    </xf>
    <xf numFmtId="176" fontId="16" fillId="0" borderId="7" xfId="0" applyNumberFormat="1" applyFont="1" applyBorder="1" applyAlignment="1" applyProtection="1">
      <alignment horizontal="right" vertical="center"/>
    </xf>
    <xf numFmtId="176" fontId="16" fillId="0" borderId="7" xfId="0" applyNumberFormat="1" applyFont="1" applyBorder="1" applyAlignment="1" applyProtection="1">
      <alignment horizontal="center" vertical="center"/>
    </xf>
    <xf numFmtId="0" fontId="2" fillId="0" borderId="0" xfId="0" applyFont="1" applyProtection="1">
      <alignment vertical="top"/>
    </xf>
    <xf numFmtId="0" fontId="17" fillId="0" borderId="0" xfId="0" applyFont="1" applyAlignment="1" applyProtection="1">
      <alignment horizontal="center" vertical="center"/>
    </xf>
    <xf numFmtId="0" fontId="2" fillId="0" borderId="0" xfId="0" applyFont="1" applyAlignment="1">
      <alignment horizontal="left" vertical="center"/>
      <protection locked="0"/>
    </xf>
    <xf numFmtId="49" fontId="6" fillId="0" borderId="2" xfId="0" applyNumberFormat="1" applyFont="1" applyBorder="1" applyAlignment="1" applyProtection="1">
      <alignment horizontal="center" vertical="center" wrapText="1"/>
    </xf>
    <xf numFmtId="49" fontId="6" fillId="0" borderId="4" xfId="0" applyNumberFormat="1" applyFont="1" applyBorder="1" applyAlignment="1" applyProtection="1">
      <alignment horizontal="center" vertical="center" wrapText="1"/>
    </xf>
    <xf numFmtId="49" fontId="6" fillId="0" borderId="7" xfId="0" applyNumberFormat="1" applyFont="1" applyBorder="1" applyAlignment="1" applyProtection="1">
      <alignment horizontal="center" vertical="center"/>
    </xf>
    <xf numFmtId="49" fontId="6" fillId="0" borderId="7" xfId="0" applyNumberFormat="1" applyFont="1" applyBorder="1" applyAlignment="1">
      <alignment horizontal="center" vertical="center"/>
      <protection locked="0"/>
    </xf>
    <xf numFmtId="0" fontId="5" fillId="0" borderId="7" xfId="0" applyFont="1" applyBorder="1" applyAlignment="1" applyProtection="1">
      <alignment horizontal="left" vertical="center" wrapText="1" indent="2"/>
    </xf>
    <xf numFmtId="0" fontId="2" fillId="0" borderId="2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18" fillId="0" borderId="0" xfId="0" applyFont="1" applyAlignment="1" applyProtection="1">
      <alignment horizontal="center" vertical="center"/>
    </xf>
    <xf numFmtId="0" fontId="19" fillId="0" borderId="0" xfId="0" applyFont="1" applyAlignment="1" applyProtection="1">
      <alignment horizontal="center" vertical="center"/>
    </xf>
    <xf numFmtId="0" fontId="5" fillId="0" borderId="7" xfId="0" applyFont="1" applyBorder="1" applyAlignment="1" applyProtection="1">
      <alignment vertical="center"/>
    </xf>
    <xf numFmtId="0" fontId="5" fillId="0" borderId="7" xfId="0" applyFont="1" applyBorder="1" applyAlignment="1">
      <alignment vertical="center"/>
      <protection locked="0"/>
    </xf>
    <xf numFmtId="0" fontId="7" fillId="0" borderId="7" xfId="0" applyFont="1" applyBorder="1" applyAlignment="1">
      <alignment vertical="center"/>
      <protection locked="0"/>
    </xf>
    <xf numFmtId="0" fontId="7" fillId="0" borderId="4" xfId="0" applyFont="1" applyBorder="1" applyAlignment="1">
      <alignment horizontal="left" vertical="center"/>
      <protection locked="0"/>
    </xf>
    <xf numFmtId="0" fontId="7" fillId="0" borderId="6" xfId="0" applyFont="1" applyBorder="1" applyAlignment="1">
      <alignment vertical="center"/>
      <protection locked="0"/>
    </xf>
    <xf numFmtId="0" fontId="7" fillId="0" borderId="11" xfId="0" applyFont="1" applyBorder="1" applyAlignment="1">
      <alignment horizontal="left" vertical="center"/>
      <protection locked="0"/>
    </xf>
    <xf numFmtId="0" fontId="7" fillId="0" borderId="6" xfId="0" applyFont="1" applyBorder="1" applyAlignment="1">
      <alignment horizontal="left" vertical="center"/>
      <protection locked="0"/>
    </xf>
    <xf numFmtId="0" fontId="20" fillId="0" borderId="6" xfId="0" applyFont="1" applyBorder="1" applyAlignment="1">
      <alignment vertical="center"/>
      <protection locked="0"/>
    </xf>
    <xf numFmtId="0" fontId="21" fillId="0" borderId="6" xfId="0" applyFont="1" applyBorder="1" applyAlignment="1">
      <alignment horizontal="center" vertical="center"/>
      <protection locked="0"/>
    </xf>
    <xf numFmtId="176" fontId="21" fillId="0" borderId="7" xfId="0" applyNumberFormat="1" applyFont="1" applyBorder="1" applyAlignment="1">
      <alignment horizontal="right" vertical="center"/>
      <protection locked="0"/>
    </xf>
    <xf numFmtId="0" fontId="5" fillId="0" borderId="7" xfId="0" applyFont="1" applyBorder="1" applyAlignment="1" applyProtection="1">
      <alignment horizontal="center" vertical="center"/>
    </xf>
    <xf numFmtId="0" fontId="22" fillId="0" borderId="0" xfId="0" applyFont="1" applyAlignment="1" applyProtection="1">
      <alignment vertical="center"/>
    </xf>
    <xf numFmtId="0" fontId="23" fillId="0" borderId="0" xfId="0" applyFont="1" applyAlignment="1" applyProtection="1">
      <alignment horizontal="center" vertical="center"/>
    </xf>
    <xf numFmtId="0" fontId="5" fillId="0" borderId="0" xfId="0" applyFont="1" applyAlignment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 wrapText="1"/>
    </xf>
    <xf numFmtId="0" fontId="20" fillId="0" borderId="7" xfId="0" applyFont="1" applyBorder="1" applyAlignment="1">
      <alignment horizontal="left" vertical="center" wrapText="1" indent="1"/>
      <protection locked="0"/>
    </xf>
    <xf numFmtId="0" fontId="20" fillId="0" borderId="7" xfId="0" applyFont="1" applyBorder="1" applyAlignment="1" applyProtection="1">
      <alignment horizontal="left" vertical="center" wrapText="1" indent="1"/>
    </xf>
    <xf numFmtId="0" fontId="2" fillId="0" borderId="7" xfId="0" applyFont="1" applyBorder="1" applyAlignment="1">
      <alignment horizontal="left" vertical="center" wrapText="1" indent="2"/>
      <protection locked="0"/>
    </xf>
    <xf numFmtId="0" fontId="2" fillId="0" borderId="7" xfId="0" applyFont="1" applyBorder="1" applyAlignment="1" applyProtection="1">
      <alignment horizontal="left" vertical="center" wrapText="1" indent="2"/>
    </xf>
    <xf numFmtId="0" fontId="2" fillId="0" borderId="7" xfId="0" applyFont="1" applyBorder="1" applyAlignment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 wrapText="1"/>
    </xf>
    <xf numFmtId="0" fontId="24" fillId="0" borderId="0" xfId="0" applyFont="1" applyAlignment="1" applyProtection="1"/>
    <xf numFmtId="0" fontId="25" fillId="0" borderId="0" xfId="0" applyFont="1" applyAlignment="1" applyProtection="1">
      <alignment horizontal="center" vertical="center"/>
    </xf>
    <xf numFmtId="0" fontId="2" fillId="0" borderId="1" xfId="0" applyFont="1" applyBorder="1" applyAlignment="1">
      <alignment horizontal="center" vertical="center" wrapText="1"/>
      <protection locked="0"/>
    </xf>
    <xf numFmtId="0" fontId="2" fillId="0" borderId="9" xfId="0" applyFont="1" applyBorder="1" applyAlignment="1">
      <alignment horizontal="center" vertical="center" wrapText="1"/>
      <protection locked="0"/>
    </xf>
    <xf numFmtId="0" fontId="2" fillId="0" borderId="3" xfId="0" applyFont="1" applyBorder="1" applyAlignment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center" vertical="center"/>
    </xf>
    <xf numFmtId="0" fontId="2" fillId="0" borderId="10" xfId="0" applyFont="1" applyBorder="1" applyAlignment="1" applyProtection="1">
      <alignment horizontal="center" vertical="center"/>
    </xf>
    <xf numFmtId="0" fontId="2" fillId="0" borderId="10" xfId="0" applyFont="1" applyBorder="1" applyAlignment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vertical="center" wrapText="1"/>
    </xf>
    <xf numFmtId="0" fontId="5" fillId="0" borderId="11" xfId="0" applyFont="1" applyBorder="1" applyAlignment="1" applyProtection="1">
      <alignment vertical="center" wrapText="1"/>
    </xf>
    <xf numFmtId="0" fontId="5" fillId="0" borderId="6" xfId="0" applyFont="1" applyBorder="1" applyAlignment="1" applyProtection="1">
      <alignment horizontal="center" vertical="center"/>
    </xf>
    <xf numFmtId="0" fontId="5" fillId="0" borderId="11" xfId="0" applyFont="1" applyBorder="1" applyAlignment="1" applyProtection="1">
      <alignment vertical="center"/>
    </xf>
    <xf numFmtId="0" fontId="22" fillId="0" borderId="0" xfId="0" applyFont="1" applyProtection="1">
      <alignment vertical="top"/>
    </xf>
    <xf numFmtId="0" fontId="25" fillId="0" borderId="0" xfId="0" applyFont="1" applyAlignment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13" xfId="0" applyFont="1" applyBorder="1" applyAlignment="1" applyProtection="1">
      <alignment horizontal="center" vertical="center"/>
    </xf>
    <xf numFmtId="0" fontId="5" fillId="0" borderId="11" xfId="0" applyFont="1" applyBorder="1" applyAlignment="1">
      <alignment horizontal="center" vertical="center"/>
      <protection locked="0"/>
    </xf>
    <xf numFmtId="0" fontId="2" fillId="2" borderId="4" xfId="0" applyFont="1" applyFill="1" applyBorder="1" applyAlignment="1">
      <alignment horizontal="center" vertical="center" wrapText="1"/>
      <protection locked="0"/>
    </xf>
    <xf numFmtId="0" fontId="26" fillId="0" borderId="0" xfId="0" applyFont="1" applyAlignment="1" applyProtection="1">
      <alignment horizontal="center" vertical="top"/>
    </xf>
    <xf numFmtId="0" fontId="27" fillId="0" borderId="0" xfId="0" applyFont="1" applyAlignment="1" applyProtection="1">
      <alignment horizontal="center" vertical="center"/>
    </xf>
    <xf numFmtId="0" fontId="7" fillId="0" borderId="7" xfId="0" applyFont="1" applyBorder="1" applyAlignment="1">
      <alignment horizontal="left" vertical="center"/>
      <protection locked="0"/>
    </xf>
    <xf numFmtId="0" fontId="28" fillId="0" borderId="6" xfId="0" applyFont="1" applyBorder="1" applyAlignment="1" applyProtection="1">
      <alignment horizontal="center" vertical="center"/>
    </xf>
    <xf numFmtId="0" fontId="28" fillId="0" borderId="7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left" vertical="center"/>
    </xf>
    <xf numFmtId="0" fontId="28" fillId="0" borderId="6" xfId="0" applyFont="1" applyBorder="1" applyAlignment="1">
      <alignment horizontal="center" vertical="center"/>
      <protection locked="0"/>
    </xf>
    <xf numFmtId="0" fontId="20" fillId="0" borderId="7" xfId="0" applyFont="1" applyBorder="1" applyAlignment="1" applyProtection="1" quotePrefix="1">
      <alignment horizontal="left" vertical="center" wrapText="1" indent="1"/>
    </xf>
    <xf numFmtId="0" fontId="2" fillId="0" borderId="7" xfId="0" applyFont="1" applyBorder="1" applyAlignment="1" applyProtection="1" quotePrefix="1">
      <alignment horizontal="left" vertical="center" wrapText="1" indent="2"/>
    </xf>
    <xf numFmtId="0" fontId="5" fillId="0" borderId="7" xfId="0" applyFont="1" applyBorder="1" applyAlignment="1" applyProtection="1" quotePrefix="1">
      <alignment horizontal="left" vertical="center" wrapText="1" indent="1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umberStyle" xfId="49"/>
    <cellStyle name="TextStyle" xfId="50"/>
    <cellStyle name="MoneyStyle" xfId="51"/>
    <cellStyle name="TimeStyle" xfId="52"/>
    <cellStyle name="DateStyle" xfId="53"/>
    <cellStyle name="DateTimeStyle" xfId="54"/>
    <cellStyle name="Percent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'Calibri Light'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8"/>
  <sheetViews>
    <sheetView showZeros="0" topLeftCell="A7" workbookViewId="0">
      <selection activeCell="A1" sqref="A1"/>
    </sheetView>
  </sheetViews>
  <sheetFormatPr defaultColWidth="9.14285714285714" defaultRowHeight="12" customHeight="1" outlineLevelCol="3"/>
  <cols>
    <col min="1" max="1" width="31.847619047619" customWidth="1"/>
    <col min="2" max="2" width="35.5714285714286" customWidth="1"/>
    <col min="3" max="3" width="36.5714285714286" customWidth="1"/>
    <col min="4" max="4" width="33.847619047619" customWidth="1"/>
  </cols>
  <sheetData>
    <row r="1" ht="15" customHeight="1" spans="4:4">
      <c r="D1" s="38" t="s">
        <v>0</v>
      </c>
    </row>
    <row r="2" ht="36" customHeight="1" spans="1:4">
      <c r="A2" s="5" t="str">
        <f>"2025"&amp;"年部门财务收支预算总表"</f>
        <v>2025年部门财务收支预算总表</v>
      </c>
      <c r="B2" s="203"/>
      <c r="C2" s="203"/>
      <c r="D2" s="203"/>
    </row>
    <row r="3" ht="18.75" customHeight="1" spans="1:4">
      <c r="A3" s="40" t="str">
        <f>"单位名称："&amp;"临沧市临翔区南美乡中心校"</f>
        <v>单位名称：临沧市临翔区南美乡中心校</v>
      </c>
      <c r="B3" s="204"/>
      <c r="C3" s="204"/>
      <c r="D3" s="38" t="s">
        <v>1</v>
      </c>
    </row>
    <row r="4" ht="18.75" customHeight="1" spans="1:4">
      <c r="A4" s="12" t="s">
        <v>2</v>
      </c>
      <c r="B4" s="14"/>
      <c r="C4" s="12" t="s">
        <v>3</v>
      </c>
      <c r="D4" s="14"/>
    </row>
    <row r="5" ht="18.75" customHeight="1" spans="1:4">
      <c r="A5" s="29" t="s">
        <v>4</v>
      </c>
      <c r="B5" s="29" t="str">
        <f>"2025"&amp;"年预算数"</f>
        <v>2025年预算数</v>
      </c>
      <c r="C5" s="29" t="s">
        <v>5</v>
      </c>
      <c r="D5" s="29" t="str">
        <f>"2025"&amp;"年预算数"</f>
        <v>2025年预算数</v>
      </c>
    </row>
    <row r="6" ht="18.75" customHeight="1" spans="1:4">
      <c r="A6" s="31"/>
      <c r="B6" s="31"/>
      <c r="C6" s="31"/>
      <c r="D6" s="31"/>
    </row>
    <row r="7" ht="18.75" customHeight="1" spans="1:4">
      <c r="A7" s="131" t="s">
        <v>6</v>
      </c>
      <c r="B7" s="23">
        <v>8549047.7</v>
      </c>
      <c r="C7" s="131" t="s">
        <v>7</v>
      </c>
      <c r="D7" s="23"/>
    </row>
    <row r="8" ht="18.75" customHeight="1" spans="1:4">
      <c r="A8" s="131" t="s">
        <v>8</v>
      </c>
      <c r="B8" s="23"/>
      <c r="C8" s="131" t="s">
        <v>9</v>
      </c>
      <c r="D8" s="23"/>
    </row>
    <row r="9" ht="18.75" customHeight="1" spans="1:4">
      <c r="A9" s="131" t="s">
        <v>10</v>
      </c>
      <c r="B9" s="23"/>
      <c r="C9" s="131" t="s">
        <v>11</v>
      </c>
      <c r="D9" s="23"/>
    </row>
    <row r="10" ht="18.75" customHeight="1" spans="1:4">
      <c r="A10" s="131" t="s">
        <v>12</v>
      </c>
      <c r="B10" s="23"/>
      <c r="C10" s="131" t="s">
        <v>13</v>
      </c>
      <c r="D10" s="23"/>
    </row>
    <row r="11" ht="18.75" customHeight="1" spans="1:4">
      <c r="A11" s="205" t="s">
        <v>14</v>
      </c>
      <c r="B11" s="23">
        <v>1000000</v>
      </c>
      <c r="C11" s="162" t="s">
        <v>15</v>
      </c>
      <c r="D11" s="23">
        <v>8586062.13</v>
      </c>
    </row>
    <row r="12" ht="18.75" customHeight="1" spans="1:4">
      <c r="A12" s="165" t="s">
        <v>16</v>
      </c>
      <c r="B12" s="23"/>
      <c r="C12" s="164" t="s">
        <v>17</v>
      </c>
      <c r="D12" s="23"/>
    </row>
    <row r="13" ht="18.75" customHeight="1" spans="1:4">
      <c r="A13" s="165" t="s">
        <v>18</v>
      </c>
      <c r="B13" s="23"/>
      <c r="C13" s="164" t="s">
        <v>19</v>
      </c>
      <c r="D13" s="23"/>
    </row>
    <row r="14" ht="18.75" customHeight="1" spans="1:4">
      <c r="A14" s="165" t="s">
        <v>20</v>
      </c>
      <c r="B14" s="23">
        <v>300000</v>
      </c>
      <c r="C14" s="164" t="s">
        <v>21</v>
      </c>
      <c r="D14" s="23">
        <v>1040729.52</v>
      </c>
    </row>
    <row r="15" ht="18.75" customHeight="1" spans="1:4">
      <c r="A15" s="165" t="s">
        <v>22</v>
      </c>
      <c r="B15" s="23"/>
      <c r="C15" s="164" t="s">
        <v>23</v>
      </c>
      <c r="D15" s="23">
        <v>504251.72</v>
      </c>
    </row>
    <row r="16" ht="18.75" customHeight="1" spans="1:4">
      <c r="A16" s="165" t="s">
        <v>24</v>
      </c>
      <c r="B16" s="23">
        <v>700000</v>
      </c>
      <c r="C16" s="165" t="s">
        <v>25</v>
      </c>
      <c r="D16" s="23"/>
    </row>
    <row r="17" ht="18.75" customHeight="1" spans="1:4">
      <c r="A17" s="165" t="s">
        <v>26</v>
      </c>
      <c r="B17" s="23"/>
      <c r="C17" s="165" t="s">
        <v>27</v>
      </c>
      <c r="D17" s="23"/>
    </row>
    <row r="18" ht="18.75" customHeight="1" spans="1:4">
      <c r="A18" s="166" t="s">
        <v>26</v>
      </c>
      <c r="B18" s="23"/>
      <c r="C18" s="164" t="s">
        <v>28</v>
      </c>
      <c r="D18" s="23"/>
    </row>
    <row r="19" ht="18.75" customHeight="1" spans="1:4">
      <c r="A19" s="166" t="s">
        <v>26</v>
      </c>
      <c r="B19" s="23"/>
      <c r="C19" s="164" t="s">
        <v>29</v>
      </c>
      <c r="D19" s="23"/>
    </row>
    <row r="20" ht="18.75" customHeight="1" spans="1:4">
      <c r="A20" s="166" t="s">
        <v>26</v>
      </c>
      <c r="B20" s="23"/>
      <c r="C20" s="164" t="s">
        <v>30</v>
      </c>
      <c r="D20" s="23"/>
    </row>
    <row r="21" ht="18.75" customHeight="1" spans="1:4">
      <c r="A21" s="166" t="s">
        <v>26</v>
      </c>
      <c r="B21" s="23"/>
      <c r="C21" s="164" t="s">
        <v>31</v>
      </c>
      <c r="D21" s="23"/>
    </row>
    <row r="22" ht="18.75" customHeight="1" spans="1:4">
      <c r="A22" s="166" t="s">
        <v>26</v>
      </c>
      <c r="B22" s="23"/>
      <c r="C22" s="164" t="s">
        <v>32</v>
      </c>
      <c r="D22" s="23"/>
    </row>
    <row r="23" ht="18.75" customHeight="1" spans="1:4">
      <c r="A23" s="166" t="s">
        <v>26</v>
      </c>
      <c r="B23" s="23"/>
      <c r="C23" s="164" t="s">
        <v>33</v>
      </c>
      <c r="D23" s="23"/>
    </row>
    <row r="24" ht="18.75" customHeight="1" spans="1:4">
      <c r="A24" s="166" t="s">
        <v>26</v>
      </c>
      <c r="B24" s="23"/>
      <c r="C24" s="164" t="s">
        <v>34</v>
      </c>
      <c r="D24" s="23"/>
    </row>
    <row r="25" ht="18.75" customHeight="1" spans="1:4">
      <c r="A25" s="166" t="s">
        <v>26</v>
      </c>
      <c r="B25" s="23"/>
      <c r="C25" s="164" t="s">
        <v>35</v>
      </c>
      <c r="D25" s="23">
        <v>533635.2</v>
      </c>
    </row>
    <row r="26" ht="18.75" customHeight="1" spans="1:4">
      <c r="A26" s="166" t="s">
        <v>26</v>
      </c>
      <c r="B26" s="23"/>
      <c r="C26" s="164" t="s">
        <v>36</v>
      </c>
      <c r="D26" s="23"/>
    </row>
    <row r="27" ht="18.75" customHeight="1" spans="1:4">
      <c r="A27" s="166" t="s">
        <v>26</v>
      </c>
      <c r="B27" s="23"/>
      <c r="C27" s="164" t="s">
        <v>37</v>
      </c>
      <c r="D27" s="23"/>
    </row>
    <row r="28" ht="18.75" customHeight="1" spans="1:4">
      <c r="A28" s="166" t="s">
        <v>26</v>
      </c>
      <c r="B28" s="23"/>
      <c r="C28" s="164" t="s">
        <v>38</v>
      </c>
      <c r="D28" s="23"/>
    </row>
    <row r="29" ht="18.75" customHeight="1" spans="1:4">
      <c r="A29" s="166" t="s">
        <v>26</v>
      </c>
      <c r="B29" s="23"/>
      <c r="C29" s="164" t="s">
        <v>39</v>
      </c>
      <c r="D29" s="23"/>
    </row>
    <row r="30" ht="18.75" customHeight="1" spans="1:4">
      <c r="A30" s="167" t="s">
        <v>26</v>
      </c>
      <c r="B30" s="23"/>
      <c r="C30" s="165" t="s">
        <v>40</v>
      </c>
      <c r="D30" s="23">
        <v>15000</v>
      </c>
    </row>
    <row r="31" ht="18.75" customHeight="1" spans="1:4">
      <c r="A31" s="167" t="s">
        <v>26</v>
      </c>
      <c r="B31" s="23"/>
      <c r="C31" s="165" t="s">
        <v>41</v>
      </c>
      <c r="D31" s="23"/>
    </row>
    <row r="32" ht="18.75" customHeight="1" spans="1:4">
      <c r="A32" s="167" t="s">
        <v>26</v>
      </c>
      <c r="B32" s="23"/>
      <c r="C32" s="165" t="s">
        <v>42</v>
      </c>
      <c r="D32" s="23"/>
    </row>
    <row r="33" ht="18.75" customHeight="1" spans="1:4">
      <c r="A33" s="206"/>
      <c r="B33" s="168"/>
      <c r="C33" s="165" t="s">
        <v>43</v>
      </c>
      <c r="D33" s="23"/>
    </row>
    <row r="34" ht="18.75" customHeight="1" spans="1:4">
      <c r="A34" s="206" t="s">
        <v>44</v>
      </c>
      <c r="B34" s="168">
        <f>SUM(B7:B11)</f>
        <v>9549047.7</v>
      </c>
      <c r="C34" s="207" t="s">
        <v>45</v>
      </c>
      <c r="D34" s="168">
        <v>10679678.57</v>
      </c>
    </row>
    <row r="35" ht="18.75" customHeight="1" spans="1:4">
      <c r="A35" s="208" t="s">
        <v>46</v>
      </c>
      <c r="B35" s="23">
        <v>1130630.87</v>
      </c>
      <c r="C35" s="131" t="s">
        <v>47</v>
      </c>
      <c r="D35" s="23"/>
    </row>
    <row r="36" ht="18.75" customHeight="1" spans="1:4">
      <c r="A36" s="208" t="s">
        <v>48</v>
      </c>
      <c r="B36" s="23">
        <v>1130630.87</v>
      </c>
      <c r="C36" s="131" t="s">
        <v>48</v>
      </c>
      <c r="D36" s="23"/>
    </row>
    <row r="37" ht="18.75" customHeight="1" spans="1:4">
      <c r="A37" s="208" t="s">
        <v>49</v>
      </c>
      <c r="B37" s="23">
        <f>B35-B36</f>
        <v>0</v>
      </c>
      <c r="C37" s="131" t="s">
        <v>50</v>
      </c>
      <c r="D37" s="23"/>
    </row>
    <row r="38" ht="18.75" customHeight="1" spans="1:4">
      <c r="A38" s="209" t="s">
        <v>51</v>
      </c>
      <c r="B38" s="168">
        <f t="shared" ref="B38:D38" si="0">B34+B35</f>
        <v>10679678.57</v>
      </c>
      <c r="C38" s="207" t="s">
        <v>52</v>
      </c>
      <c r="D38" s="168">
        <f t="shared" si="0"/>
        <v>10679678.57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9" right="0.39" top="0.51" bottom="0.51" header="0.31" footer="0.31"/>
  <pageSetup paperSize="9" scale="83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11"/>
  <sheetViews>
    <sheetView showZeros="0" workbookViewId="0">
      <selection activeCell="A1" sqref="A1"/>
    </sheetView>
  </sheetViews>
  <sheetFormatPr defaultColWidth="9.14285714285714" defaultRowHeight="14.25" customHeight="1" outlineLevelCol="5"/>
  <cols>
    <col min="1" max="1" width="32.1428571428571" customWidth="1"/>
    <col min="2" max="2" width="16.847619047619" customWidth="1"/>
    <col min="3" max="3" width="32.1428571428571" customWidth="1"/>
    <col min="4" max="6" width="28.5714285714286" customWidth="1"/>
  </cols>
  <sheetData>
    <row r="1" ht="15" customHeight="1" spans="1:6">
      <c r="A1" s="97">
        <v>1</v>
      </c>
      <c r="B1" s="98">
        <v>0</v>
      </c>
      <c r="C1" s="97">
        <v>1</v>
      </c>
      <c r="D1" s="99"/>
      <c r="E1" s="99"/>
      <c r="F1" s="38" t="s">
        <v>381</v>
      </c>
    </row>
    <row r="2" ht="32.25" customHeight="1" spans="1:6">
      <c r="A2" s="100" t="str">
        <f>"2025"&amp;"年部门政府性基金预算支出预算表"</f>
        <v>2025年部门政府性基金预算支出预算表</v>
      </c>
      <c r="B2" s="101" t="s">
        <v>382</v>
      </c>
      <c r="C2" s="102"/>
      <c r="D2" s="103"/>
      <c r="E2" s="103"/>
      <c r="F2" s="103"/>
    </row>
    <row r="3" ht="18.75" customHeight="1" spans="1:6">
      <c r="A3" s="7" t="str">
        <f>"单位名称："&amp;"临沧市临翔区南美乡中心校"</f>
        <v>单位名称：临沧市临翔区南美乡中心校</v>
      </c>
      <c r="B3" s="7" t="s">
        <v>383</v>
      </c>
      <c r="C3" s="97"/>
      <c r="D3" s="99"/>
      <c r="E3" s="99"/>
      <c r="F3" s="38" t="s">
        <v>1</v>
      </c>
    </row>
    <row r="4" ht="18.75" customHeight="1" spans="1:6">
      <c r="A4" s="104" t="s">
        <v>202</v>
      </c>
      <c r="B4" s="105" t="s">
        <v>73</v>
      </c>
      <c r="C4" s="106" t="s">
        <v>74</v>
      </c>
      <c r="D4" s="13" t="s">
        <v>384</v>
      </c>
      <c r="E4" s="13"/>
      <c r="F4" s="14"/>
    </row>
    <row r="5" ht="18.75" customHeight="1" spans="1:6">
      <c r="A5" s="107"/>
      <c r="B5" s="108"/>
      <c r="C5" s="94"/>
      <c r="D5" s="93" t="s">
        <v>56</v>
      </c>
      <c r="E5" s="93" t="s">
        <v>75</v>
      </c>
      <c r="F5" s="93" t="s">
        <v>76</v>
      </c>
    </row>
    <row r="6" ht="18.75" customHeight="1" spans="1:6">
      <c r="A6" s="107">
        <v>1</v>
      </c>
      <c r="B6" s="109" t="s">
        <v>182</v>
      </c>
      <c r="C6" s="94">
        <v>3</v>
      </c>
      <c r="D6" s="93">
        <v>4</v>
      </c>
      <c r="E6" s="93">
        <v>5</v>
      </c>
      <c r="F6" s="93">
        <v>6</v>
      </c>
    </row>
    <row r="7" ht="18.75" customHeight="1" spans="1:6">
      <c r="A7" s="110" t="s">
        <v>71</v>
      </c>
      <c r="B7" s="81"/>
      <c r="C7" s="81"/>
      <c r="D7" s="23">
        <v>15000</v>
      </c>
      <c r="E7" s="23"/>
      <c r="F7" s="23">
        <v>15000</v>
      </c>
    </row>
    <row r="8" ht="18.75" customHeight="1" spans="1:6">
      <c r="A8" s="110"/>
      <c r="B8" s="81" t="s">
        <v>134</v>
      </c>
      <c r="C8" s="81" t="s">
        <v>83</v>
      </c>
      <c r="D8" s="23">
        <v>15000</v>
      </c>
      <c r="E8" s="23"/>
      <c r="F8" s="23">
        <v>15000</v>
      </c>
    </row>
    <row r="9" ht="18.75" customHeight="1" spans="1:6">
      <c r="A9" s="111"/>
      <c r="B9" s="112" t="s">
        <v>135</v>
      </c>
      <c r="C9" s="112" t="s">
        <v>136</v>
      </c>
      <c r="D9" s="23">
        <v>15000</v>
      </c>
      <c r="E9" s="23"/>
      <c r="F9" s="23">
        <v>15000</v>
      </c>
    </row>
    <row r="10" ht="18.75" customHeight="1" spans="1:6">
      <c r="A10" s="111"/>
      <c r="B10" s="113" t="s">
        <v>137</v>
      </c>
      <c r="C10" s="113" t="s">
        <v>138</v>
      </c>
      <c r="D10" s="23">
        <v>15000</v>
      </c>
      <c r="E10" s="23"/>
      <c r="F10" s="23">
        <v>15000</v>
      </c>
    </row>
    <row r="11" ht="18.75" customHeight="1" spans="1:6">
      <c r="A11" s="114" t="s">
        <v>139</v>
      </c>
      <c r="B11" s="115" t="s">
        <v>139</v>
      </c>
      <c r="C11" s="116" t="s">
        <v>139</v>
      </c>
      <c r="D11" s="23">
        <v>15000</v>
      </c>
      <c r="E11" s="23"/>
      <c r="F11" s="23">
        <v>15000</v>
      </c>
    </row>
  </sheetData>
  <mergeCells count="7">
    <mergeCell ref="A2:F2"/>
    <mergeCell ref="A3:C3"/>
    <mergeCell ref="D4:F4"/>
    <mergeCell ref="A11:C11"/>
    <mergeCell ref="A4:A5"/>
    <mergeCell ref="B4:B5"/>
    <mergeCell ref="C4:C5"/>
  </mergeCells>
  <printOptions horizontalCentered="1"/>
  <pageMargins left="0.39" right="0.39" top="0.58" bottom="0.58" header="0.5" footer="0.5"/>
  <pageSetup paperSize="9" scale="9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Q11"/>
  <sheetViews>
    <sheetView showZeros="0" workbookViewId="0">
      <selection activeCell="C22" sqref="C22"/>
    </sheetView>
  </sheetViews>
  <sheetFormatPr defaultColWidth="9.14285714285714" defaultRowHeight="14.25" customHeight="1"/>
  <cols>
    <col min="1" max="1" width="39.1428571428571" customWidth="1"/>
    <col min="2" max="2" width="21.7142857142857" customWidth="1"/>
    <col min="3" max="3" width="35.2857142857143" customWidth="1"/>
    <col min="4" max="4" width="7.71428571428571" customWidth="1"/>
    <col min="5" max="5" width="10.2857142857143" customWidth="1"/>
    <col min="6" max="17" width="16.5714285714286" customWidth="1"/>
  </cols>
  <sheetData>
    <row r="1" ht="15" customHeight="1" spans="1:17">
      <c r="A1" s="28"/>
      <c r="B1" s="28"/>
      <c r="C1" s="28"/>
      <c r="D1" s="28"/>
      <c r="E1" s="28"/>
      <c r="F1" s="28"/>
      <c r="G1" s="28"/>
      <c r="H1" s="28"/>
      <c r="I1" s="28"/>
      <c r="J1" s="28"/>
      <c r="O1" s="37"/>
      <c r="P1" s="37"/>
      <c r="Q1" s="38" t="s">
        <v>385</v>
      </c>
    </row>
    <row r="2" ht="35.25" customHeight="1" spans="1:17">
      <c r="A2" s="57" t="str">
        <f>"2025"&amp;"年部门政府采购预算表"</f>
        <v>2025年部门政府采购预算表</v>
      </c>
      <c r="B2" s="6"/>
      <c r="C2" s="6"/>
      <c r="D2" s="6"/>
      <c r="E2" s="6"/>
      <c r="F2" s="6"/>
      <c r="G2" s="6"/>
      <c r="H2" s="6"/>
      <c r="I2" s="6"/>
      <c r="J2" s="6"/>
      <c r="K2" s="50"/>
      <c r="L2" s="6"/>
      <c r="M2" s="6"/>
      <c r="N2" s="6"/>
      <c r="O2" s="50"/>
      <c r="P2" s="50"/>
      <c r="Q2" s="6"/>
    </row>
    <row r="3" ht="18.75" customHeight="1" spans="1:17">
      <c r="A3" s="40" t="str">
        <f>"单位名称："&amp;"临沧市临翔区南美乡中心校"</f>
        <v>单位名称：临沧市临翔区南美乡中心校</v>
      </c>
      <c r="B3" s="92"/>
      <c r="C3" s="92"/>
      <c r="D3" s="92"/>
      <c r="E3" s="92"/>
      <c r="F3" s="92"/>
      <c r="G3" s="92"/>
      <c r="H3" s="92"/>
      <c r="I3" s="92"/>
      <c r="J3" s="92"/>
      <c r="O3" s="62"/>
      <c r="P3" s="62"/>
      <c r="Q3" s="38" t="s">
        <v>188</v>
      </c>
    </row>
    <row r="4" ht="18.75" customHeight="1" spans="1:17">
      <c r="A4" s="11" t="s">
        <v>386</v>
      </c>
      <c r="B4" s="71" t="s">
        <v>387</v>
      </c>
      <c r="C4" s="71" t="s">
        <v>388</v>
      </c>
      <c r="D4" s="71" t="s">
        <v>389</v>
      </c>
      <c r="E4" s="71" t="s">
        <v>390</v>
      </c>
      <c r="F4" s="71" t="s">
        <v>391</v>
      </c>
      <c r="G4" s="43" t="s">
        <v>209</v>
      </c>
      <c r="H4" s="43"/>
      <c r="I4" s="43"/>
      <c r="J4" s="43"/>
      <c r="K4" s="73"/>
      <c r="L4" s="43"/>
      <c r="M4" s="43"/>
      <c r="N4" s="43"/>
      <c r="O4" s="63"/>
      <c r="P4" s="73"/>
      <c r="Q4" s="44"/>
    </row>
    <row r="5" ht="18.75" customHeight="1" spans="1:17">
      <c r="A5" s="16"/>
      <c r="B5" s="74"/>
      <c r="C5" s="74"/>
      <c r="D5" s="74"/>
      <c r="E5" s="74"/>
      <c r="F5" s="74"/>
      <c r="G5" s="74" t="s">
        <v>56</v>
      </c>
      <c r="H5" s="74" t="s">
        <v>59</v>
      </c>
      <c r="I5" s="74" t="s">
        <v>392</v>
      </c>
      <c r="J5" s="74" t="s">
        <v>393</v>
      </c>
      <c r="K5" s="75" t="s">
        <v>394</v>
      </c>
      <c r="L5" s="88" t="s">
        <v>78</v>
      </c>
      <c r="M5" s="88"/>
      <c r="N5" s="88"/>
      <c r="O5" s="89"/>
      <c r="P5" s="90"/>
      <c r="Q5" s="76"/>
    </row>
    <row r="6" ht="30" customHeight="1" spans="1:17">
      <c r="A6" s="18"/>
      <c r="B6" s="76"/>
      <c r="C6" s="76"/>
      <c r="D6" s="76"/>
      <c r="E6" s="76"/>
      <c r="F6" s="76"/>
      <c r="G6" s="76"/>
      <c r="H6" s="76" t="s">
        <v>58</v>
      </c>
      <c r="I6" s="76"/>
      <c r="J6" s="76"/>
      <c r="K6" s="77"/>
      <c r="L6" s="76" t="s">
        <v>58</v>
      </c>
      <c r="M6" s="76" t="s">
        <v>65</v>
      </c>
      <c r="N6" s="76" t="s">
        <v>217</v>
      </c>
      <c r="O6" s="91" t="s">
        <v>67</v>
      </c>
      <c r="P6" s="77" t="s">
        <v>68</v>
      </c>
      <c r="Q6" s="76" t="s">
        <v>69</v>
      </c>
    </row>
    <row r="7" ht="18.75" customHeight="1" spans="1:17">
      <c r="A7" s="31">
        <v>1</v>
      </c>
      <c r="B7" s="93">
        <v>2</v>
      </c>
      <c r="C7" s="93">
        <v>3</v>
      </c>
      <c r="D7" s="93">
        <v>4</v>
      </c>
      <c r="E7" s="93">
        <v>5</v>
      </c>
      <c r="F7" s="93">
        <v>6</v>
      </c>
      <c r="G7" s="94">
        <v>7</v>
      </c>
      <c r="H7" s="94">
        <v>8</v>
      </c>
      <c r="I7" s="94">
        <v>9</v>
      </c>
      <c r="J7" s="94">
        <v>10</v>
      </c>
      <c r="K7" s="94">
        <v>11</v>
      </c>
      <c r="L7" s="94">
        <v>12</v>
      </c>
      <c r="M7" s="94">
        <v>13</v>
      </c>
      <c r="N7" s="94">
        <v>14</v>
      </c>
      <c r="O7" s="94">
        <v>15</v>
      </c>
      <c r="P7" s="94">
        <v>16</v>
      </c>
      <c r="Q7" s="94">
        <v>17</v>
      </c>
    </row>
    <row r="8" ht="18.75" customHeight="1" spans="1:17">
      <c r="A8" s="79"/>
      <c r="B8" s="80"/>
      <c r="C8" s="80"/>
      <c r="D8" s="80"/>
      <c r="E8" s="95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</row>
    <row r="9" ht="18.75" customHeight="1" spans="1:17">
      <c r="A9" s="79"/>
      <c r="B9" s="80"/>
      <c r="C9" s="80"/>
      <c r="D9" s="80"/>
      <c r="E9" s="96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</row>
    <row r="10" ht="18.75" customHeight="1" spans="1:17">
      <c r="A10" s="82" t="s">
        <v>139</v>
      </c>
      <c r="B10" s="83"/>
      <c r="C10" s="83"/>
      <c r="D10" s="83"/>
      <c r="E10" s="95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</row>
    <row r="11" customHeight="1" spans="1:3">
      <c r="A11" s="36" t="s">
        <v>200</v>
      </c>
      <c r="B11" s="36"/>
      <c r="C11" s="36"/>
    </row>
  </sheetData>
  <mergeCells count="17">
    <mergeCell ref="A2:Q2"/>
    <mergeCell ref="A3:F3"/>
    <mergeCell ref="G4:Q4"/>
    <mergeCell ref="L5:Q5"/>
    <mergeCell ref="A10:E10"/>
    <mergeCell ref="A11:C11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rintOptions horizontalCentered="1"/>
  <pageMargins left="1" right="1" top="0.75" bottom="0.75" header="0" footer="0"/>
  <pageSetup paperSize="9" scale="6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N11"/>
  <sheetViews>
    <sheetView showZeros="0" workbookViewId="0">
      <selection activeCell="G28" sqref="G28"/>
    </sheetView>
  </sheetViews>
  <sheetFormatPr defaultColWidth="9.14285714285714" defaultRowHeight="14.25" customHeight="1"/>
  <cols>
    <col min="1" max="1" width="31.4190476190476" customWidth="1"/>
    <col min="2" max="3" width="21.847619047619" customWidth="1"/>
    <col min="4" max="14" width="19" customWidth="1"/>
  </cols>
  <sheetData>
    <row r="1" ht="15" customHeight="1" spans="1:14">
      <c r="A1" s="61"/>
      <c r="B1" s="61"/>
      <c r="C1" s="66"/>
      <c r="D1" s="61"/>
      <c r="E1" s="61"/>
      <c r="F1" s="61"/>
      <c r="G1" s="61"/>
      <c r="H1" s="67"/>
      <c r="I1" s="61"/>
      <c r="J1" s="61"/>
      <c r="K1" s="61"/>
      <c r="L1" s="37"/>
      <c r="M1" s="85"/>
      <c r="N1" s="86" t="s">
        <v>395</v>
      </c>
    </row>
    <row r="2" ht="34.5" customHeight="1" spans="1:14">
      <c r="A2" s="39" t="str">
        <f>"2025"&amp;"年部门政府购买服务预算表"</f>
        <v>2025年部门政府购买服务预算表</v>
      </c>
      <c r="B2" s="68"/>
      <c r="C2" s="50"/>
      <c r="D2" s="68"/>
      <c r="E2" s="68"/>
      <c r="F2" s="68"/>
      <c r="G2" s="68"/>
      <c r="H2" s="69"/>
      <c r="I2" s="68"/>
      <c r="J2" s="68"/>
      <c r="K2" s="68"/>
      <c r="L2" s="50"/>
      <c r="M2" s="69"/>
      <c r="N2" s="68"/>
    </row>
    <row r="3" ht="18.75" customHeight="1" spans="1:14">
      <c r="A3" s="58" t="str">
        <f>"单位名称："&amp;"临沧市临翔区南美乡中心校"</f>
        <v>单位名称：临沧市临翔区南美乡中心校</v>
      </c>
      <c r="B3" s="59"/>
      <c r="C3" s="70"/>
      <c r="D3" s="59"/>
      <c r="E3" s="59"/>
      <c r="F3" s="59"/>
      <c r="G3" s="59"/>
      <c r="H3" s="67"/>
      <c r="I3" s="61"/>
      <c r="J3" s="61"/>
      <c r="K3" s="61"/>
      <c r="L3" s="62"/>
      <c r="M3" s="87"/>
      <c r="N3" s="86" t="s">
        <v>188</v>
      </c>
    </row>
    <row r="4" ht="18.75" customHeight="1" spans="1:14">
      <c r="A4" s="11" t="s">
        <v>386</v>
      </c>
      <c r="B4" s="71" t="s">
        <v>396</v>
      </c>
      <c r="C4" s="72" t="s">
        <v>397</v>
      </c>
      <c r="D4" s="43" t="s">
        <v>209</v>
      </c>
      <c r="E4" s="43"/>
      <c r="F4" s="43"/>
      <c r="G4" s="43"/>
      <c r="H4" s="73"/>
      <c r="I4" s="43"/>
      <c r="J4" s="43"/>
      <c r="K4" s="43"/>
      <c r="L4" s="63"/>
      <c r="M4" s="73"/>
      <c r="N4" s="44"/>
    </row>
    <row r="5" ht="18.75" customHeight="1" spans="1:14">
      <c r="A5" s="16"/>
      <c r="B5" s="74"/>
      <c r="C5" s="75"/>
      <c r="D5" s="74" t="s">
        <v>56</v>
      </c>
      <c r="E5" s="74" t="s">
        <v>59</v>
      </c>
      <c r="F5" s="74" t="s">
        <v>392</v>
      </c>
      <c r="G5" s="74" t="s">
        <v>393</v>
      </c>
      <c r="H5" s="75" t="s">
        <v>394</v>
      </c>
      <c r="I5" s="88" t="s">
        <v>78</v>
      </c>
      <c r="J5" s="88"/>
      <c r="K5" s="88"/>
      <c r="L5" s="89"/>
      <c r="M5" s="90"/>
      <c r="N5" s="76"/>
    </row>
    <row r="6" ht="26.25" customHeight="1" spans="1:14">
      <c r="A6" s="18"/>
      <c r="B6" s="76"/>
      <c r="C6" s="77"/>
      <c r="D6" s="76"/>
      <c r="E6" s="76"/>
      <c r="F6" s="76"/>
      <c r="G6" s="76"/>
      <c r="H6" s="77"/>
      <c r="I6" s="76" t="s">
        <v>58</v>
      </c>
      <c r="J6" s="76" t="s">
        <v>65</v>
      </c>
      <c r="K6" s="76" t="s">
        <v>217</v>
      </c>
      <c r="L6" s="91" t="s">
        <v>67</v>
      </c>
      <c r="M6" s="77" t="s">
        <v>68</v>
      </c>
      <c r="N6" s="76" t="s">
        <v>69</v>
      </c>
    </row>
    <row r="7" ht="18.75" customHeight="1" spans="1:14">
      <c r="A7" s="78">
        <v>1</v>
      </c>
      <c r="B7" s="78">
        <v>2</v>
      </c>
      <c r="C7" s="78">
        <v>3</v>
      </c>
      <c r="D7" s="78">
        <v>4</v>
      </c>
      <c r="E7" s="78">
        <v>5</v>
      </c>
      <c r="F7" s="78">
        <v>6</v>
      </c>
      <c r="G7" s="78">
        <v>7</v>
      </c>
      <c r="H7" s="78">
        <v>8</v>
      </c>
      <c r="I7" s="78">
        <v>9</v>
      </c>
      <c r="J7" s="78">
        <v>10</v>
      </c>
      <c r="K7" s="78">
        <v>11</v>
      </c>
      <c r="L7" s="78">
        <v>12</v>
      </c>
      <c r="M7" s="78">
        <v>13</v>
      </c>
      <c r="N7" s="78">
        <v>14</v>
      </c>
    </row>
    <row r="8" ht="18.75" customHeight="1" spans="1:14">
      <c r="A8" s="79"/>
      <c r="B8" s="80"/>
      <c r="C8" s="81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</row>
    <row r="9" ht="18.75" customHeight="1" spans="1:14">
      <c r="A9" s="79"/>
      <c r="B9" s="80"/>
      <c r="C9" s="81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</row>
    <row r="10" ht="18.75" customHeight="1" spans="1:14">
      <c r="A10" s="82" t="s">
        <v>139</v>
      </c>
      <c r="B10" s="83"/>
      <c r="C10" s="84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</row>
    <row r="11" customHeight="1" spans="1:3">
      <c r="A11" s="36" t="s">
        <v>200</v>
      </c>
      <c r="B11" s="36"/>
      <c r="C11" s="36"/>
    </row>
  </sheetData>
  <mergeCells count="14">
    <mergeCell ref="A2:N2"/>
    <mergeCell ref="A3:C3"/>
    <mergeCell ref="D4:N4"/>
    <mergeCell ref="I5:N5"/>
    <mergeCell ref="A10:C10"/>
    <mergeCell ref="A11:C11"/>
    <mergeCell ref="A4:A6"/>
    <mergeCell ref="B4:B6"/>
    <mergeCell ref="C4:C6"/>
    <mergeCell ref="D5:D6"/>
    <mergeCell ref="E5:E6"/>
    <mergeCell ref="F5:F6"/>
    <mergeCell ref="G5:G6"/>
    <mergeCell ref="H5:H6"/>
  </mergeCells>
  <printOptions horizontalCentered="1"/>
  <pageMargins left="1" right="1" top="0.75" bottom="0.75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I9"/>
  <sheetViews>
    <sheetView showZeros="0" workbookViewId="0">
      <selection activeCell="A9" sqref="A9:G9"/>
    </sheetView>
  </sheetViews>
  <sheetFormatPr defaultColWidth="9.14285714285714" defaultRowHeight="14.25" customHeight="1"/>
  <cols>
    <col min="1" max="1" width="37.7142857142857" customWidth="1"/>
    <col min="2" max="4" width="17.5714285714286" customWidth="1"/>
    <col min="5" max="9" width="15.7142857142857" customWidth="1"/>
  </cols>
  <sheetData>
    <row r="1" ht="15" customHeight="1" spans="1:9">
      <c r="A1" s="28"/>
      <c r="B1" s="28"/>
      <c r="C1" s="28"/>
      <c r="D1" s="56"/>
      <c r="G1" s="37"/>
      <c r="H1" s="37"/>
      <c r="I1" s="37" t="s">
        <v>398</v>
      </c>
    </row>
    <row r="2" ht="27.75" customHeight="1" spans="1:9">
      <c r="A2" s="57" t="str">
        <f>"2025"&amp;"年县对下转移支付预算表"</f>
        <v>2025年县对下转移支付预算表</v>
      </c>
      <c r="B2" s="6"/>
      <c r="C2" s="6"/>
      <c r="D2" s="6"/>
      <c r="E2" s="6"/>
      <c r="F2" s="6"/>
      <c r="G2" s="50"/>
      <c r="H2" s="50"/>
      <c r="I2" s="6"/>
    </row>
    <row r="3" ht="18.75" customHeight="1" spans="1:9">
      <c r="A3" s="58" t="str">
        <f>"单位名称："&amp;"临沧市临翔区南美乡中心校"</f>
        <v>单位名称：临沧市临翔区南美乡中心校</v>
      </c>
      <c r="B3" s="59"/>
      <c r="C3" s="59"/>
      <c r="D3" s="60"/>
      <c r="E3" s="61"/>
      <c r="G3" s="62"/>
      <c r="H3" s="62"/>
      <c r="I3" s="37" t="s">
        <v>188</v>
      </c>
    </row>
    <row r="4" ht="18.75" customHeight="1" spans="1:9">
      <c r="A4" s="29" t="s">
        <v>399</v>
      </c>
      <c r="B4" s="12" t="s">
        <v>209</v>
      </c>
      <c r="C4" s="13"/>
      <c r="D4" s="13"/>
      <c r="E4" s="12" t="s">
        <v>400</v>
      </c>
      <c r="F4" s="13"/>
      <c r="G4" s="63"/>
      <c r="H4" s="63"/>
      <c r="I4" s="14"/>
    </row>
    <row r="5" ht="18.75" customHeight="1" spans="1:9">
      <c r="A5" s="31"/>
      <c r="B5" s="30" t="s">
        <v>56</v>
      </c>
      <c r="C5" s="11" t="s">
        <v>59</v>
      </c>
      <c r="D5" s="64" t="s">
        <v>401</v>
      </c>
      <c r="E5" s="65" t="s">
        <v>402</v>
      </c>
      <c r="F5" s="65" t="s">
        <v>402</v>
      </c>
      <c r="G5" s="65" t="s">
        <v>402</v>
      </c>
      <c r="H5" s="65" t="s">
        <v>402</v>
      </c>
      <c r="I5" s="65" t="s">
        <v>402</v>
      </c>
    </row>
    <row r="6" ht="18.75" customHeight="1" spans="1:9">
      <c r="A6" s="65">
        <v>1</v>
      </c>
      <c r="B6" s="65">
        <v>2</v>
      </c>
      <c r="C6" s="65">
        <v>3</v>
      </c>
      <c r="D6" s="65">
        <v>4</v>
      </c>
      <c r="E6" s="65">
        <v>5</v>
      </c>
      <c r="F6" s="65">
        <v>6</v>
      </c>
      <c r="G6" s="65">
        <v>7</v>
      </c>
      <c r="H6" s="65">
        <v>8</v>
      </c>
      <c r="I6" s="65">
        <v>9</v>
      </c>
    </row>
    <row r="7" ht="18.75" customHeight="1" spans="1:9">
      <c r="A7" s="32"/>
      <c r="B7" s="23"/>
      <c r="C7" s="23"/>
      <c r="D7" s="23"/>
      <c r="E7" s="23"/>
      <c r="F7" s="23"/>
      <c r="G7" s="23"/>
      <c r="H7" s="23"/>
      <c r="I7" s="23"/>
    </row>
    <row r="8" ht="18.75" customHeight="1" spans="1:9">
      <c r="A8" s="32"/>
      <c r="B8" s="23"/>
      <c r="C8" s="23"/>
      <c r="D8" s="23"/>
      <c r="E8" s="23"/>
      <c r="F8" s="23"/>
      <c r="G8" s="23"/>
      <c r="H8" s="23"/>
      <c r="I8" s="23"/>
    </row>
    <row r="9" customHeight="1" spans="1:7">
      <c r="A9" s="36" t="s">
        <v>403</v>
      </c>
      <c r="B9" s="36"/>
      <c r="C9" s="36"/>
      <c r="D9" s="36"/>
      <c r="E9" s="36"/>
      <c r="F9" s="36"/>
      <c r="G9" s="36"/>
    </row>
  </sheetData>
  <mergeCells count="6">
    <mergeCell ref="A2:I2"/>
    <mergeCell ref="A3:E3"/>
    <mergeCell ref="B4:D4"/>
    <mergeCell ref="E4:I4"/>
    <mergeCell ref="A9:G9"/>
    <mergeCell ref="A4:A5"/>
  </mergeCells>
  <printOptions horizontalCentered="1"/>
  <pageMargins left="1" right="1" top="0.75" bottom="0.75" header="0" footer="0"/>
  <pageSetup paperSize="9" scale="58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8"/>
  <sheetViews>
    <sheetView showZeros="0" workbookViewId="0">
      <selection activeCell="C17" sqref="C17"/>
    </sheetView>
  </sheetViews>
  <sheetFormatPr defaultColWidth="9.14285714285714" defaultRowHeight="12" customHeight="1" outlineLevelRow="7"/>
  <cols>
    <col min="1" max="1" width="34.2857142857143" customWidth="1"/>
    <col min="2" max="2" width="29" customWidth="1"/>
    <col min="3" max="5" width="23.5714285714286" customWidth="1"/>
    <col min="6" max="6" width="11.2857142857143" customWidth="1"/>
    <col min="7" max="7" width="25.1428571428571" customWidth="1"/>
    <col min="8" max="8" width="15.5714285714286" customWidth="1"/>
    <col min="9" max="9" width="13.4190476190476" customWidth="1"/>
    <col min="10" max="10" width="18.847619047619" customWidth="1"/>
  </cols>
  <sheetData>
    <row r="1" ht="15" customHeight="1" spans="10:10">
      <c r="J1" s="37" t="s">
        <v>404</v>
      </c>
    </row>
    <row r="2" ht="36" customHeight="1" spans="1:10">
      <c r="A2" s="5" t="str">
        <f>"2025"&amp;"年县对下转移支付绩效目标表"</f>
        <v>2025年县对下转移支付绩效目标表</v>
      </c>
      <c r="B2" s="6"/>
      <c r="C2" s="6"/>
      <c r="D2" s="6"/>
      <c r="E2" s="6"/>
      <c r="F2" s="50"/>
      <c r="G2" s="6"/>
      <c r="H2" s="50"/>
      <c r="I2" s="50"/>
      <c r="J2" s="6"/>
    </row>
    <row r="3" ht="18.75" customHeight="1" spans="1:8">
      <c r="A3" s="7" t="str">
        <f>"单位名称："&amp;"临沧市临翔区南美乡中心校"</f>
        <v>单位名称：临沧市临翔区南美乡中心校</v>
      </c>
      <c r="B3" s="3"/>
      <c r="C3" s="3"/>
      <c r="D3" s="3"/>
      <c r="E3" s="3"/>
      <c r="F3" s="51"/>
      <c r="G3" s="3"/>
      <c r="H3" s="51"/>
    </row>
    <row r="4" ht="18.75" customHeight="1" spans="1:10">
      <c r="A4" s="45" t="s">
        <v>325</v>
      </c>
      <c r="B4" s="45" t="s">
        <v>326</v>
      </c>
      <c r="C4" s="45" t="s">
        <v>327</v>
      </c>
      <c r="D4" s="45" t="s">
        <v>328</v>
      </c>
      <c r="E4" s="45" t="s">
        <v>329</v>
      </c>
      <c r="F4" s="52" t="s">
        <v>330</v>
      </c>
      <c r="G4" s="45" t="s">
        <v>331</v>
      </c>
      <c r="H4" s="52" t="s">
        <v>332</v>
      </c>
      <c r="I4" s="52" t="s">
        <v>333</v>
      </c>
      <c r="J4" s="45" t="s">
        <v>334</v>
      </c>
    </row>
    <row r="5" ht="18.75" customHeight="1" spans="1:10">
      <c r="A5" s="45">
        <v>1</v>
      </c>
      <c r="B5" s="45">
        <v>2</v>
      </c>
      <c r="C5" s="45">
        <v>3</v>
      </c>
      <c r="D5" s="45">
        <v>4</v>
      </c>
      <c r="E5" s="45">
        <v>5</v>
      </c>
      <c r="F5" s="52">
        <v>6</v>
      </c>
      <c r="G5" s="45">
        <v>7</v>
      </c>
      <c r="H5" s="52">
        <v>8</v>
      </c>
      <c r="I5" s="52">
        <v>9</v>
      </c>
      <c r="J5" s="45">
        <v>10</v>
      </c>
    </row>
    <row r="6" ht="18.75" customHeight="1" spans="1:10">
      <c r="A6" s="21"/>
      <c r="B6" s="46"/>
      <c r="C6" s="46"/>
      <c r="D6" s="46"/>
      <c r="E6" s="53"/>
      <c r="F6" s="54"/>
      <c r="G6" s="53"/>
      <c r="H6" s="54"/>
      <c r="I6" s="54"/>
      <c r="J6" s="53"/>
    </row>
    <row r="7" ht="18.75" customHeight="1" spans="1:10">
      <c r="A7" s="21"/>
      <c r="B7" s="21"/>
      <c r="C7" s="21"/>
      <c r="D7" s="21"/>
      <c r="E7" s="21"/>
      <c r="F7" s="55"/>
      <c r="G7" s="21"/>
      <c r="H7" s="21"/>
      <c r="I7" s="21"/>
      <c r="J7" s="21"/>
    </row>
    <row r="8" customHeight="1" spans="1:5">
      <c r="A8" s="36" t="s">
        <v>403</v>
      </c>
      <c r="B8" s="36"/>
      <c r="C8" s="36"/>
      <c r="D8" s="36"/>
      <c r="E8" s="36"/>
    </row>
  </sheetData>
  <mergeCells count="3">
    <mergeCell ref="A2:J2"/>
    <mergeCell ref="A3:H3"/>
    <mergeCell ref="A8:E8"/>
  </mergeCells>
  <printOptions horizontalCentered="1"/>
  <pageMargins left="1" right="1" top="0.75" bottom="0.75" header="0" footer="0"/>
  <pageSetup paperSize="9" scale="6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9"/>
  <sheetViews>
    <sheetView showZeros="0" workbookViewId="0">
      <selection activeCell="C17" sqref="C17"/>
    </sheetView>
  </sheetViews>
  <sheetFormatPr defaultColWidth="9.14285714285714" defaultRowHeight="12" customHeight="1" outlineLevelCol="7"/>
  <cols>
    <col min="1" max="1" width="29" customWidth="1"/>
    <col min="2" max="2" width="18.7142857142857" customWidth="1"/>
    <col min="3" max="3" width="24.847619047619" customWidth="1"/>
    <col min="4" max="4" width="23.5714285714286" customWidth="1"/>
    <col min="5" max="5" width="17.847619047619" customWidth="1"/>
    <col min="6" max="6" width="23.5714285714286" customWidth="1"/>
    <col min="7" max="7" width="25.1428571428571" customWidth="1"/>
    <col min="8" max="8" width="18.847619047619" customWidth="1"/>
  </cols>
  <sheetData>
    <row r="1" ht="15" customHeight="1" spans="1:8">
      <c r="A1" s="1"/>
      <c r="B1" s="1"/>
      <c r="C1" s="1"/>
      <c r="D1" s="1"/>
      <c r="E1" s="1"/>
      <c r="F1" s="1"/>
      <c r="G1" s="1"/>
      <c r="H1" s="38" t="s">
        <v>405</v>
      </c>
    </row>
    <row r="2" ht="34.5" customHeight="1" spans="1:8">
      <c r="A2" s="39" t="str">
        <f>"2025"&amp;"年新增资产配置表"</f>
        <v>2025年新增资产配置表</v>
      </c>
      <c r="B2" s="6"/>
      <c r="C2" s="6"/>
      <c r="D2" s="6"/>
      <c r="E2" s="6"/>
      <c r="F2" s="6"/>
      <c r="G2" s="6"/>
      <c r="H2" s="6"/>
    </row>
    <row r="3" ht="18.75" customHeight="1" spans="1:8">
      <c r="A3" s="40" t="str">
        <f>"单位名称："&amp;"临沧市临翔区南美乡中心校"</f>
        <v>单位名称：临沧市临翔区南美乡中心校</v>
      </c>
      <c r="B3" s="8"/>
      <c r="C3" s="3"/>
      <c r="H3" s="41" t="s">
        <v>188</v>
      </c>
    </row>
    <row r="4" ht="18.75" customHeight="1" spans="1:8">
      <c r="A4" s="11" t="s">
        <v>202</v>
      </c>
      <c r="B4" s="11" t="s">
        <v>406</v>
      </c>
      <c r="C4" s="11" t="s">
        <v>407</v>
      </c>
      <c r="D4" s="11" t="s">
        <v>408</v>
      </c>
      <c r="E4" s="11" t="s">
        <v>409</v>
      </c>
      <c r="F4" s="42" t="s">
        <v>410</v>
      </c>
      <c r="G4" s="43"/>
      <c r="H4" s="44"/>
    </row>
    <row r="5" ht="18.75" customHeight="1" spans="1:8">
      <c r="A5" s="18"/>
      <c r="B5" s="18"/>
      <c r="C5" s="18"/>
      <c r="D5" s="18"/>
      <c r="E5" s="18"/>
      <c r="F5" s="45" t="s">
        <v>390</v>
      </c>
      <c r="G5" s="45" t="s">
        <v>411</v>
      </c>
      <c r="H5" s="45" t="s">
        <v>412</v>
      </c>
    </row>
    <row r="6" ht="18.75" customHeight="1" spans="1:8">
      <c r="A6" s="45">
        <v>1</v>
      </c>
      <c r="B6" s="45">
        <v>2</v>
      </c>
      <c r="C6" s="45">
        <v>3</v>
      </c>
      <c r="D6" s="45">
        <v>4</v>
      </c>
      <c r="E6" s="45">
        <v>5</v>
      </c>
      <c r="F6" s="45">
        <v>6</v>
      </c>
      <c r="G6" s="45">
        <v>7</v>
      </c>
      <c r="H6" s="45">
        <v>8</v>
      </c>
    </row>
    <row r="7" ht="18.75" customHeight="1" spans="1:8">
      <c r="A7" s="46"/>
      <c r="B7" s="46"/>
      <c r="C7" s="32"/>
      <c r="D7" s="32"/>
      <c r="E7" s="32"/>
      <c r="F7" s="47"/>
      <c r="G7" s="23"/>
      <c r="H7" s="23"/>
    </row>
    <row r="8" ht="18.75" customHeight="1" spans="1:8">
      <c r="A8" s="24" t="s">
        <v>56</v>
      </c>
      <c r="B8" s="48"/>
      <c r="C8" s="48"/>
      <c r="D8" s="48"/>
      <c r="E8" s="49"/>
      <c r="F8" s="47"/>
      <c r="G8" s="23"/>
      <c r="H8" s="23"/>
    </row>
    <row r="9" customHeight="1" spans="1:5">
      <c r="A9" s="36" t="s">
        <v>413</v>
      </c>
      <c r="B9" s="36"/>
      <c r="C9" s="36"/>
      <c r="D9" s="36"/>
      <c r="E9" s="36"/>
    </row>
  </sheetData>
  <mergeCells count="10">
    <mergeCell ref="A2:H2"/>
    <mergeCell ref="A3:C3"/>
    <mergeCell ref="F4:H4"/>
    <mergeCell ref="A8:E8"/>
    <mergeCell ref="A9:E9"/>
    <mergeCell ref="A4:A5"/>
    <mergeCell ref="B4:B5"/>
    <mergeCell ref="C4:C5"/>
    <mergeCell ref="D4:D5"/>
    <mergeCell ref="E4:E5"/>
  </mergeCells>
  <pageMargins left="0.36" right="0.1" top="0.26" bottom="0.26" header="0" footer="0"/>
  <pageSetup paperSize="9" scale="81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11"/>
  <sheetViews>
    <sheetView showZeros="0" workbookViewId="0">
      <selection activeCell="B18" sqref="B18"/>
    </sheetView>
  </sheetViews>
  <sheetFormatPr defaultColWidth="9.14285714285714" defaultRowHeight="14.25" customHeight="1"/>
  <cols>
    <col min="1" max="1" width="13.4190476190476" customWidth="1"/>
    <col min="2" max="2" width="43.8666666666667" customWidth="1"/>
    <col min="3" max="3" width="23.847619047619" customWidth="1"/>
    <col min="4" max="4" width="11.1428571428571" customWidth="1"/>
    <col min="5" max="5" width="33.1619047619048" customWidth="1"/>
    <col min="6" max="6" width="9.84761904761905" customWidth="1"/>
    <col min="7" max="7" width="17.7142857142857" customWidth="1"/>
    <col min="8" max="11" width="15.4190476190476" customWidth="1"/>
  </cols>
  <sheetData>
    <row r="1" ht="15" customHeight="1" spans="4:11">
      <c r="D1" s="27"/>
      <c r="E1" s="27"/>
      <c r="F1" s="27"/>
      <c r="G1" s="27"/>
      <c r="H1" s="28"/>
      <c r="I1" s="28"/>
      <c r="J1" s="28"/>
      <c r="K1" s="37" t="s">
        <v>414</v>
      </c>
    </row>
    <row r="2" ht="42.75" customHeight="1" spans="1:11">
      <c r="A2" s="5" t="str">
        <f>"2025"&amp;"年转移支付补助项目支出预算表"</f>
        <v>2025年转移支付补助项目支出预算表</v>
      </c>
      <c r="B2" s="6"/>
      <c r="C2" s="6"/>
      <c r="D2" s="6"/>
      <c r="E2" s="6"/>
      <c r="F2" s="6"/>
      <c r="G2" s="6"/>
      <c r="H2" s="6"/>
      <c r="I2" s="6"/>
      <c r="J2" s="6"/>
      <c r="K2" s="6"/>
    </row>
    <row r="3" ht="18.75" customHeight="1" spans="1:11">
      <c r="A3" s="7" t="str">
        <f>"单位名称："&amp;"临沧市临翔区南美乡中心校"</f>
        <v>单位名称：临沧市临翔区南美乡中心校</v>
      </c>
      <c r="B3" s="8"/>
      <c r="C3" s="8"/>
      <c r="D3" s="8"/>
      <c r="E3" s="8"/>
      <c r="F3" s="8"/>
      <c r="G3" s="8"/>
      <c r="H3" s="9"/>
      <c r="I3" s="9"/>
      <c r="J3" s="9"/>
      <c r="K3" s="4" t="s">
        <v>188</v>
      </c>
    </row>
    <row r="4" ht="18.75" customHeight="1" spans="1:11">
      <c r="A4" s="10" t="s">
        <v>290</v>
      </c>
      <c r="B4" s="10" t="s">
        <v>204</v>
      </c>
      <c r="C4" s="10" t="s">
        <v>291</v>
      </c>
      <c r="D4" s="11" t="s">
        <v>205</v>
      </c>
      <c r="E4" s="11" t="s">
        <v>206</v>
      </c>
      <c r="F4" s="11" t="s">
        <v>292</v>
      </c>
      <c r="G4" s="11" t="s">
        <v>293</v>
      </c>
      <c r="H4" s="29" t="s">
        <v>56</v>
      </c>
      <c r="I4" s="12" t="s">
        <v>415</v>
      </c>
      <c r="J4" s="13"/>
      <c r="K4" s="14"/>
    </row>
    <row r="5" ht="18.75" customHeight="1" spans="1:11">
      <c r="A5" s="15"/>
      <c r="B5" s="15"/>
      <c r="C5" s="15"/>
      <c r="D5" s="16"/>
      <c r="E5" s="16"/>
      <c r="F5" s="16"/>
      <c r="G5" s="16"/>
      <c r="H5" s="30"/>
      <c r="I5" s="11" t="s">
        <v>59</v>
      </c>
      <c r="J5" s="11" t="s">
        <v>60</v>
      </c>
      <c r="K5" s="11" t="s">
        <v>61</v>
      </c>
    </row>
    <row r="6" ht="18.75" customHeight="1" spans="1:11">
      <c r="A6" s="17"/>
      <c r="B6" s="17"/>
      <c r="C6" s="17"/>
      <c r="D6" s="18"/>
      <c r="E6" s="18"/>
      <c r="F6" s="18"/>
      <c r="G6" s="18"/>
      <c r="H6" s="31"/>
      <c r="I6" s="18" t="s">
        <v>58</v>
      </c>
      <c r="J6" s="18"/>
      <c r="K6" s="18"/>
    </row>
    <row r="7" ht="18.75" customHeight="1" spans="1:11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  <c r="H7" s="19">
        <v>8</v>
      </c>
      <c r="I7" s="19">
        <v>9</v>
      </c>
      <c r="J7" s="20">
        <v>10</v>
      </c>
      <c r="K7" s="20">
        <v>11</v>
      </c>
    </row>
    <row r="8" ht="18.75" customHeight="1" spans="1:11">
      <c r="A8" s="32"/>
      <c r="B8" s="21"/>
      <c r="C8" s="32"/>
      <c r="D8" s="32"/>
      <c r="E8" s="32"/>
      <c r="F8" s="32"/>
      <c r="G8" s="32"/>
      <c r="H8" s="23"/>
      <c r="I8" s="23"/>
      <c r="J8" s="23"/>
      <c r="K8" s="23"/>
    </row>
    <row r="9" ht="18.75" customHeight="1" spans="1:11">
      <c r="A9" s="21"/>
      <c r="B9" s="21"/>
      <c r="C9" s="21"/>
      <c r="D9" s="21"/>
      <c r="E9" s="21"/>
      <c r="F9" s="21"/>
      <c r="G9" s="21"/>
      <c r="H9" s="23"/>
      <c r="I9" s="23"/>
      <c r="J9" s="23"/>
      <c r="K9" s="23"/>
    </row>
    <row r="10" ht="18.75" customHeight="1" spans="1:11">
      <c r="A10" s="33" t="s">
        <v>139</v>
      </c>
      <c r="B10" s="34"/>
      <c r="C10" s="34"/>
      <c r="D10" s="34"/>
      <c r="E10" s="34"/>
      <c r="F10" s="34"/>
      <c r="G10" s="35"/>
      <c r="H10" s="23"/>
      <c r="I10" s="23"/>
      <c r="J10" s="23"/>
      <c r="K10" s="23"/>
    </row>
    <row r="11" customHeight="1" spans="1:4">
      <c r="A11" s="36" t="s">
        <v>200</v>
      </c>
      <c r="B11" s="36"/>
      <c r="C11" s="36"/>
      <c r="D11" s="36"/>
    </row>
  </sheetData>
  <mergeCells count="16">
    <mergeCell ref="A2:K2"/>
    <mergeCell ref="A3:G3"/>
    <mergeCell ref="I4:K4"/>
    <mergeCell ref="A10:G10"/>
    <mergeCell ref="A11:D11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10"/>
  <sheetViews>
    <sheetView showZeros="0" tabSelected="1" workbookViewId="0">
      <selection activeCell="G29" sqref="G29"/>
    </sheetView>
  </sheetViews>
  <sheetFormatPr defaultColWidth="9.14285714285714" defaultRowHeight="14.25" customHeight="1" outlineLevelCol="6"/>
  <cols>
    <col min="1" max="1" width="29.4190476190476" customWidth="1"/>
    <col min="2" max="2" width="23.1428571428571" customWidth="1"/>
    <col min="3" max="3" width="31.5714285714286" customWidth="1"/>
    <col min="4" max="4" width="20.4190476190476" customWidth="1"/>
    <col min="5" max="7" width="23.847619047619" customWidth="1"/>
  </cols>
  <sheetData>
    <row r="1" ht="15" customHeight="1" spans="1:7">
      <c r="A1" s="1"/>
      <c r="B1" s="1"/>
      <c r="C1" s="1"/>
      <c r="D1" s="2"/>
      <c r="E1" s="3"/>
      <c r="F1" s="3"/>
      <c r="G1" s="4" t="s">
        <v>416</v>
      </c>
    </row>
    <row r="2" ht="36.75" customHeight="1" spans="1:7">
      <c r="A2" s="5" t="str">
        <f>"2025"&amp;"年部门项目中期规划预算表"</f>
        <v>2025年部门项目中期规划预算表</v>
      </c>
      <c r="B2" s="6"/>
      <c r="C2" s="6"/>
      <c r="D2" s="6"/>
      <c r="E2" s="6"/>
      <c r="F2" s="6"/>
      <c r="G2" s="6"/>
    </row>
    <row r="3" ht="18.75" customHeight="1" spans="1:7">
      <c r="A3" s="7" t="str">
        <f>"单位名称："&amp;"临沧市临翔区南美乡中心校"</f>
        <v>单位名称：临沧市临翔区南美乡中心校</v>
      </c>
      <c r="B3" s="8"/>
      <c r="C3" s="8"/>
      <c r="D3" s="8"/>
      <c r="E3" s="9"/>
      <c r="F3" s="9"/>
      <c r="G3" s="4" t="s">
        <v>188</v>
      </c>
    </row>
    <row r="4" ht="18.75" customHeight="1" spans="1:7">
      <c r="A4" s="10" t="s">
        <v>291</v>
      </c>
      <c r="B4" s="10" t="s">
        <v>290</v>
      </c>
      <c r="C4" s="10" t="s">
        <v>204</v>
      </c>
      <c r="D4" s="11" t="s">
        <v>417</v>
      </c>
      <c r="E4" s="12" t="s">
        <v>59</v>
      </c>
      <c r="F4" s="13"/>
      <c r="G4" s="14"/>
    </row>
    <row r="5" ht="18.75" customHeight="1" spans="1:7">
      <c r="A5" s="15"/>
      <c r="B5" s="15"/>
      <c r="C5" s="15"/>
      <c r="D5" s="16"/>
      <c r="E5" s="10" t="str">
        <f>"2025"&amp;"年"</f>
        <v>2025年</v>
      </c>
      <c r="F5" s="10" t="str">
        <f>"2025"+1&amp;"年"</f>
        <v>2026年</v>
      </c>
      <c r="G5" s="11" t="str">
        <f>"2025"+2&amp;"年"</f>
        <v>2027年</v>
      </c>
    </row>
    <row r="6" ht="18.75" customHeight="1" spans="1:7">
      <c r="A6" s="17"/>
      <c r="B6" s="17"/>
      <c r="C6" s="17"/>
      <c r="D6" s="18"/>
      <c r="E6" s="17" t="s">
        <v>58</v>
      </c>
      <c r="F6" s="17"/>
      <c r="G6" s="18"/>
    </row>
    <row r="7" ht="18.75" customHeight="1" spans="1:7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20">
        <v>7</v>
      </c>
    </row>
    <row r="8" ht="18.75" customHeight="1" spans="1:7">
      <c r="A8" s="21" t="s">
        <v>71</v>
      </c>
      <c r="B8" s="22"/>
      <c r="C8" s="22"/>
      <c r="D8" s="21"/>
      <c r="E8" s="23">
        <v>20000</v>
      </c>
      <c r="F8" s="23"/>
      <c r="G8" s="23"/>
    </row>
    <row r="9" ht="18.75" customHeight="1" spans="1:7">
      <c r="A9" s="21"/>
      <c r="B9" s="21" t="s">
        <v>418</v>
      </c>
      <c r="C9" s="21" t="s">
        <v>296</v>
      </c>
      <c r="D9" s="21" t="s">
        <v>419</v>
      </c>
      <c r="E9" s="23">
        <v>20000</v>
      </c>
      <c r="F9" s="23"/>
      <c r="G9" s="23"/>
    </row>
    <row r="10" ht="18.75" customHeight="1" spans="1:7">
      <c r="A10" s="24" t="s">
        <v>56</v>
      </c>
      <c r="B10" s="25" t="s">
        <v>420</v>
      </c>
      <c r="C10" s="25"/>
      <c r="D10" s="26"/>
      <c r="E10" s="23">
        <v>20000</v>
      </c>
      <c r="F10" s="23"/>
      <c r="G10" s="23"/>
    </row>
  </sheetData>
  <mergeCells count="11">
    <mergeCell ref="A2:G2"/>
    <mergeCell ref="A3:D3"/>
    <mergeCell ref="E4:G4"/>
    <mergeCell ref="A10:D10"/>
    <mergeCell ref="A4:A6"/>
    <mergeCell ref="B4:B6"/>
    <mergeCell ref="C4:C6"/>
    <mergeCell ref="D4:D6"/>
    <mergeCell ref="E5:E6"/>
    <mergeCell ref="F5:F6"/>
    <mergeCell ref="G5:G6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S9"/>
  <sheetViews>
    <sheetView showZeros="0" topLeftCell="E1" workbookViewId="0">
      <selection activeCell="A1" sqref="A1"/>
    </sheetView>
  </sheetViews>
  <sheetFormatPr defaultColWidth="9.14285714285714" defaultRowHeight="14.25" customHeight="1"/>
  <cols>
    <col min="1" max="1" width="21.1428571428571" customWidth="1"/>
    <col min="2" max="2" width="35.2857142857143" customWidth="1"/>
    <col min="3" max="8" width="20.4190476190476" customWidth="1"/>
    <col min="9" max="11" width="20.5714285714286" customWidth="1"/>
    <col min="12" max="12" width="20.4190476190476" customWidth="1"/>
    <col min="13" max="13" width="20.5714285714286" customWidth="1"/>
    <col min="14" max="19" width="20.4190476190476" customWidth="1"/>
  </cols>
  <sheetData>
    <row r="1" ht="15" customHeight="1" spans="10:19">
      <c r="J1" s="196"/>
      <c r="O1" s="66"/>
      <c r="P1" s="66"/>
      <c r="Q1" s="66"/>
      <c r="R1" s="66"/>
      <c r="S1" s="37" t="s">
        <v>53</v>
      </c>
    </row>
    <row r="2" ht="57.75" customHeight="1" spans="1:19">
      <c r="A2" s="127" t="str">
        <f>"2025"&amp;"年部门收入预算表"</f>
        <v>2025年部门收入预算表</v>
      </c>
      <c r="B2" s="181"/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97"/>
      <c r="P2" s="197"/>
      <c r="Q2" s="197"/>
      <c r="R2" s="197"/>
      <c r="S2" s="197"/>
    </row>
    <row r="3" ht="18.75" customHeight="1" spans="1:19">
      <c r="A3" s="40" t="str">
        <f>"单位名称："&amp;"临沧市临翔区南美乡中心校"</f>
        <v>单位名称：临沧市临翔区南美乡中心校</v>
      </c>
      <c r="B3" s="92"/>
      <c r="C3" s="92"/>
      <c r="D3" s="92"/>
      <c r="E3" s="92"/>
      <c r="F3" s="92"/>
      <c r="G3" s="92"/>
      <c r="H3" s="92"/>
      <c r="I3" s="92"/>
      <c r="J3" s="70"/>
      <c r="K3" s="92"/>
      <c r="L3" s="92"/>
      <c r="M3" s="92"/>
      <c r="N3" s="92"/>
      <c r="O3" s="70"/>
      <c r="P3" s="70"/>
      <c r="Q3" s="70"/>
      <c r="R3" s="70"/>
      <c r="S3" s="37" t="s">
        <v>1</v>
      </c>
    </row>
    <row r="4" ht="18.75" customHeight="1" spans="1:19">
      <c r="A4" s="182" t="s">
        <v>54</v>
      </c>
      <c r="B4" s="183" t="s">
        <v>55</v>
      </c>
      <c r="C4" s="183" t="s">
        <v>56</v>
      </c>
      <c r="D4" s="184" t="s">
        <v>57</v>
      </c>
      <c r="E4" s="185"/>
      <c r="F4" s="185"/>
      <c r="G4" s="185"/>
      <c r="H4" s="185"/>
      <c r="I4" s="185"/>
      <c r="J4" s="198"/>
      <c r="K4" s="185"/>
      <c r="L4" s="185"/>
      <c r="M4" s="185"/>
      <c r="N4" s="199"/>
      <c r="O4" s="184" t="s">
        <v>46</v>
      </c>
      <c r="P4" s="184"/>
      <c r="Q4" s="184"/>
      <c r="R4" s="184"/>
      <c r="S4" s="202"/>
    </row>
    <row r="5" ht="18.75" customHeight="1" spans="1:19">
      <c r="A5" s="186"/>
      <c r="B5" s="187"/>
      <c r="C5" s="187"/>
      <c r="D5" s="188" t="s">
        <v>58</v>
      </c>
      <c r="E5" s="188" t="s">
        <v>59</v>
      </c>
      <c r="F5" s="188" t="s">
        <v>60</v>
      </c>
      <c r="G5" s="188" t="s">
        <v>61</v>
      </c>
      <c r="H5" s="188" t="s">
        <v>62</v>
      </c>
      <c r="I5" s="200" t="s">
        <v>63</v>
      </c>
      <c r="J5" s="200"/>
      <c r="K5" s="200"/>
      <c r="L5" s="200"/>
      <c r="M5" s="200"/>
      <c r="N5" s="191"/>
      <c r="O5" s="188" t="s">
        <v>58</v>
      </c>
      <c r="P5" s="188" t="s">
        <v>59</v>
      </c>
      <c r="Q5" s="188" t="s">
        <v>60</v>
      </c>
      <c r="R5" s="188" t="s">
        <v>61</v>
      </c>
      <c r="S5" s="188" t="s">
        <v>64</v>
      </c>
    </row>
    <row r="6" ht="18.75" customHeight="1" spans="1:19">
      <c r="A6" s="189"/>
      <c r="B6" s="190"/>
      <c r="C6" s="190"/>
      <c r="D6" s="191"/>
      <c r="E6" s="191"/>
      <c r="F6" s="191"/>
      <c r="G6" s="191"/>
      <c r="H6" s="191"/>
      <c r="I6" s="190" t="s">
        <v>58</v>
      </c>
      <c r="J6" s="190" t="s">
        <v>65</v>
      </c>
      <c r="K6" s="190" t="s">
        <v>66</v>
      </c>
      <c r="L6" s="190" t="s">
        <v>67</v>
      </c>
      <c r="M6" s="190" t="s">
        <v>68</v>
      </c>
      <c r="N6" s="190" t="s">
        <v>69</v>
      </c>
      <c r="O6" s="201"/>
      <c r="P6" s="201"/>
      <c r="Q6" s="201"/>
      <c r="R6" s="201"/>
      <c r="S6" s="191"/>
    </row>
    <row r="7" ht="18.75" customHeight="1" spans="1:19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  <c r="H7" s="19">
        <v>8</v>
      </c>
      <c r="I7" s="19">
        <v>9</v>
      </c>
      <c r="J7" s="19">
        <v>10</v>
      </c>
      <c r="K7" s="19">
        <v>11</v>
      </c>
      <c r="L7" s="19">
        <v>12</v>
      </c>
      <c r="M7" s="19">
        <v>13</v>
      </c>
      <c r="N7" s="19">
        <v>14</v>
      </c>
      <c r="O7" s="19">
        <v>15</v>
      </c>
      <c r="P7" s="19">
        <v>16</v>
      </c>
      <c r="Q7" s="19">
        <v>17</v>
      </c>
      <c r="R7" s="19">
        <v>18</v>
      </c>
      <c r="S7" s="19">
        <v>19</v>
      </c>
    </row>
    <row r="8" ht="18.75" customHeight="1" spans="1:19">
      <c r="A8" s="192" t="s">
        <v>70</v>
      </c>
      <c r="B8" s="193" t="s">
        <v>71</v>
      </c>
      <c r="C8" s="23">
        <v>10679678.57</v>
      </c>
      <c r="D8" s="23">
        <v>9549047.7</v>
      </c>
      <c r="E8" s="23">
        <v>8549047.7</v>
      </c>
      <c r="F8" s="23"/>
      <c r="G8" s="23"/>
      <c r="H8" s="23"/>
      <c r="I8" s="23">
        <v>1000000</v>
      </c>
      <c r="J8" s="23"/>
      <c r="K8" s="23"/>
      <c r="L8" s="23">
        <v>300000</v>
      </c>
      <c r="M8" s="23"/>
      <c r="N8" s="23">
        <v>700000</v>
      </c>
      <c r="O8" s="23">
        <v>1130630.87</v>
      </c>
      <c r="P8" s="23">
        <v>1115630.87</v>
      </c>
      <c r="Q8" s="23">
        <v>15000</v>
      </c>
      <c r="R8" s="23"/>
      <c r="S8" s="23"/>
    </row>
    <row r="9" ht="18.75" customHeight="1" spans="1:19">
      <c r="A9" s="194" t="s">
        <v>56</v>
      </c>
      <c r="B9" s="195"/>
      <c r="C9" s="23">
        <v>10679678.57</v>
      </c>
      <c r="D9" s="23">
        <v>9549047.7</v>
      </c>
      <c r="E9" s="23">
        <v>8549047.7</v>
      </c>
      <c r="F9" s="23"/>
      <c r="G9" s="23"/>
      <c r="H9" s="23"/>
      <c r="I9" s="23">
        <v>1000000</v>
      </c>
      <c r="J9" s="23"/>
      <c r="K9" s="23"/>
      <c r="L9" s="23">
        <v>300000</v>
      </c>
      <c r="M9" s="23"/>
      <c r="N9" s="23">
        <v>700000</v>
      </c>
      <c r="O9" s="23">
        <v>1130630.87</v>
      </c>
      <c r="P9" s="23">
        <v>1115630.87</v>
      </c>
      <c r="Q9" s="23">
        <v>15000</v>
      </c>
      <c r="R9" s="23"/>
      <c r="S9" s="23"/>
    </row>
  </sheetData>
  <mergeCells count="19">
    <mergeCell ref="A2:S2"/>
    <mergeCell ref="A3:D3"/>
    <mergeCell ref="D4:N4"/>
    <mergeCell ref="O4:S4"/>
    <mergeCell ref="I5:N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</mergeCells>
  <printOptions horizontalCentered="1"/>
  <pageMargins left="0.39" right="0.39" top="0.51" bottom="0.51" header="0.31" footer="0.31"/>
  <pageSetup paperSize="9" scale="56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O36"/>
  <sheetViews>
    <sheetView showZeros="0" workbookViewId="0">
      <selection activeCell="F19" sqref="F19"/>
    </sheetView>
  </sheetViews>
  <sheetFormatPr defaultColWidth="9.14285714285714" defaultRowHeight="14.25" customHeight="1"/>
  <cols>
    <col min="1" max="1" width="14.2857142857143" customWidth="1"/>
    <col min="2" max="2" width="37.7142857142857" customWidth="1"/>
    <col min="3" max="6" width="19.1428571428571" customWidth="1"/>
    <col min="7" max="8" width="19" customWidth="1"/>
    <col min="9" max="9" width="18.847619047619" customWidth="1"/>
    <col min="10" max="11" width="19" customWidth="1"/>
    <col min="12" max="14" width="18.847619047619" customWidth="1"/>
    <col min="15" max="15" width="19" customWidth="1"/>
  </cols>
  <sheetData>
    <row r="1" ht="15" customHeight="1" spans="1:15">
      <c r="A1" s="1"/>
      <c r="B1" s="1"/>
      <c r="C1" s="1"/>
      <c r="D1" s="170"/>
      <c r="E1" s="1"/>
      <c r="F1" s="1"/>
      <c r="G1" s="1"/>
      <c r="H1" s="170"/>
      <c r="I1" s="1"/>
      <c r="J1" s="170"/>
      <c r="K1" s="1"/>
      <c r="L1" s="1"/>
      <c r="M1" s="1"/>
      <c r="N1" s="1"/>
      <c r="O1" s="38" t="s">
        <v>72</v>
      </c>
    </row>
    <row r="2" ht="42" customHeight="1" spans="1:15">
      <c r="A2" s="5" t="str">
        <f>"2025"&amp;"年部门支出预算表"</f>
        <v>2025年部门支出预算表</v>
      </c>
      <c r="B2" s="171"/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1"/>
      <c r="O2" s="171"/>
    </row>
    <row r="3" ht="18.75" customHeight="1" spans="1:15">
      <c r="A3" s="172" t="str">
        <f>"单位名称："&amp;"临沧市临翔区南美乡中心校"</f>
        <v>单位名称：临沧市临翔区南美乡中心校</v>
      </c>
      <c r="B3" s="173"/>
      <c r="C3" s="61"/>
      <c r="D3" s="28"/>
      <c r="E3" s="61"/>
      <c r="F3" s="61"/>
      <c r="G3" s="61"/>
      <c r="H3" s="28"/>
      <c r="I3" s="61"/>
      <c r="J3" s="28"/>
      <c r="K3" s="61"/>
      <c r="L3" s="61"/>
      <c r="M3" s="180"/>
      <c r="N3" s="180"/>
      <c r="O3" s="38" t="s">
        <v>1</v>
      </c>
    </row>
    <row r="4" ht="18.75" customHeight="1" spans="1:15">
      <c r="A4" s="10" t="s">
        <v>73</v>
      </c>
      <c r="B4" s="10" t="s">
        <v>74</v>
      </c>
      <c r="C4" s="10" t="s">
        <v>56</v>
      </c>
      <c r="D4" s="12" t="s">
        <v>59</v>
      </c>
      <c r="E4" s="73" t="s">
        <v>75</v>
      </c>
      <c r="F4" s="134" t="s">
        <v>76</v>
      </c>
      <c r="G4" s="10" t="s">
        <v>60</v>
      </c>
      <c r="H4" s="10" t="s">
        <v>61</v>
      </c>
      <c r="I4" s="10" t="s">
        <v>77</v>
      </c>
      <c r="J4" s="12" t="s">
        <v>78</v>
      </c>
      <c r="K4" s="13"/>
      <c r="L4" s="13"/>
      <c r="M4" s="13"/>
      <c r="N4" s="13"/>
      <c r="O4" s="14"/>
    </row>
    <row r="5" ht="30" customHeight="1" spans="1:15">
      <c r="A5" s="18"/>
      <c r="B5" s="18"/>
      <c r="C5" s="18"/>
      <c r="D5" s="65" t="s">
        <v>58</v>
      </c>
      <c r="E5" s="91" t="s">
        <v>75</v>
      </c>
      <c r="F5" s="91" t="s">
        <v>76</v>
      </c>
      <c r="G5" s="18"/>
      <c r="H5" s="18"/>
      <c r="I5" s="18"/>
      <c r="J5" s="65" t="s">
        <v>58</v>
      </c>
      <c r="K5" s="45" t="s">
        <v>79</v>
      </c>
      <c r="L5" s="45" t="s">
        <v>80</v>
      </c>
      <c r="M5" s="45" t="s">
        <v>81</v>
      </c>
      <c r="N5" s="45" t="s">
        <v>82</v>
      </c>
      <c r="O5" s="45" t="s">
        <v>83</v>
      </c>
    </row>
    <row r="6" ht="18.75" customHeight="1" spans="1:15">
      <c r="A6" s="117">
        <v>1</v>
      </c>
      <c r="B6" s="117">
        <v>2</v>
      </c>
      <c r="C6" s="65">
        <v>3</v>
      </c>
      <c r="D6" s="65">
        <v>4</v>
      </c>
      <c r="E6" s="65">
        <v>5</v>
      </c>
      <c r="F6" s="65">
        <v>6</v>
      </c>
      <c r="G6" s="65">
        <v>7</v>
      </c>
      <c r="H6" s="65">
        <v>8</v>
      </c>
      <c r="I6" s="65">
        <v>9</v>
      </c>
      <c r="J6" s="65">
        <v>10</v>
      </c>
      <c r="K6" s="65">
        <v>11</v>
      </c>
      <c r="L6" s="65">
        <v>12</v>
      </c>
      <c r="M6" s="65">
        <v>13</v>
      </c>
      <c r="N6" s="65">
        <v>14</v>
      </c>
      <c r="O6" s="65">
        <v>15</v>
      </c>
    </row>
    <row r="7" ht="18.75" customHeight="1" spans="1:15">
      <c r="A7" s="131" t="s">
        <v>84</v>
      </c>
      <c r="B7" s="159" t="s">
        <v>85</v>
      </c>
      <c r="C7" s="23">
        <v>8586062.13</v>
      </c>
      <c r="D7" s="23">
        <v>7586062.13</v>
      </c>
      <c r="E7" s="23">
        <v>6681231.26</v>
      </c>
      <c r="F7" s="23">
        <v>904830.87</v>
      </c>
      <c r="G7" s="23"/>
      <c r="H7" s="23"/>
      <c r="I7" s="23"/>
      <c r="J7" s="23">
        <v>1000000</v>
      </c>
      <c r="K7" s="23"/>
      <c r="L7" s="23"/>
      <c r="M7" s="23">
        <v>300000</v>
      </c>
      <c r="N7" s="23"/>
      <c r="O7" s="23">
        <v>700000</v>
      </c>
    </row>
    <row r="8" ht="18.75" customHeight="1" spans="1:15">
      <c r="A8" s="174" t="s">
        <v>86</v>
      </c>
      <c r="B8" s="210" t="s">
        <v>87</v>
      </c>
      <c r="C8" s="23">
        <v>8554432.09</v>
      </c>
      <c r="D8" s="23">
        <v>7554432.09</v>
      </c>
      <c r="E8" s="23">
        <v>6681231.26</v>
      </c>
      <c r="F8" s="23">
        <v>873200.83</v>
      </c>
      <c r="G8" s="23"/>
      <c r="H8" s="23"/>
      <c r="I8" s="23"/>
      <c r="J8" s="23">
        <v>1000000</v>
      </c>
      <c r="K8" s="23"/>
      <c r="L8" s="23"/>
      <c r="M8" s="23">
        <v>300000</v>
      </c>
      <c r="N8" s="23"/>
      <c r="O8" s="23">
        <v>700000</v>
      </c>
    </row>
    <row r="9" ht="18.75" customHeight="1" spans="1:15">
      <c r="A9" s="176" t="s">
        <v>88</v>
      </c>
      <c r="B9" s="211" t="s">
        <v>89</v>
      </c>
      <c r="C9" s="23">
        <v>20000</v>
      </c>
      <c r="D9" s="23">
        <v>20000</v>
      </c>
      <c r="E9" s="23"/>
      <c r="F9" s="23">
        <v>20000</v>
      </c>
      <c r="G9" s="23"/>
      <c r="H9" s="23"/>
      <c r="I9" s="23"/>
      <c r="J9" s="23"/>
      <c r="K9" s="23"/>
      <c r="L9" s="23"/>
      <c r="M9" s="23"/>
      <c r="N9" s="23"/>
      <c r="O9" s="23"/>
    </row>
    <row r="10" ht="18.75" customHeight="1" spans="1:15">
      <c r="A10" s="176" t="s">
        <v>90</v>
      </c>
      <c r="B10" s="211" t="s">
        <v>91</v>
      </c>
      <c r="C10" s="23">
        <v>4991870.91</v>
      </c>
      <c r="D10" s="23">
        <v>4991870.91</v>
      </c>
      <c r="E10" s="23">
        <v>4490538.64</v>
      </c>
      <c r="F10" s="23">
        <v>501332.27</v>
      </c>
      <c r="G10" s="23"/>
      <c r="H10" s="23"/>
      <c r="I10" s="23"/>
      <c r="J10" s="23"/>
      <c r="K10" s="23"/>
      <c r="L10" s="23"/>
      <c r="M10" s="23"/>
      <c r="N10" s="23"/>
      <c r="O10" s="23"/>
    </row>
    <row r="11" ht="18.75" customHeight="1" spans="1:15">
      <c r="A11" s="176" t="s">
        <v>92</v>
      </c>
      <c r="B11" s="211" t="s">
        <v>93</v>
      </c>
      <c r="C11" s="23">
        <v>2385441.18</v>
      </c>
      <c r="D11" s="23">
        <v>2385441.18</v>
      </c>
      <c r="E11" s="23">
        <v>2190692.62</v>
      </c>
      <c r="F11" s="23">
        <v>194748.56</v>
      </c>
      <c r="G11" s="23"/>
      <c r="H11" s="23"/>
      <c r="I11" s="23"/>
      <c r="J11" s="23"/>
      <c r="K11" s="23"/>
      <c r="L11" s="23"/>
      <c r="M11" s="23"/>
      <c r="N11" s="23"/>
      <c r="O11" s="23"/>
    </row>
    <row r="12" ht="18.75" customHeight="1" spans="1:15">
      <c r="A12" s="176" t="s">
        <v>94</v>
      </c>
      <c r="B12" s="211" t="s">
        <v>95</v>
      </c>
      <c r="C12" s="23">
        <v>1157120</v>
      </c>
      <c r="D12" s="23">
        <v>157120</v>
      </c>
      <c r="E12" s="23"/>
      <c r="F12" s="23">
        <v>157120</v>
      </c>
      <c r="G12" s="23"/>
      <c r="H12" s="23"/>
      <c r="I12" s="23"/>
      <c r="J12" s="23">
        <v>1000000</v>
      </c>
      <c r="K12" s="23"/>
      <c r="L12" s="23"/>
      <c r="M12" s="23">
        <v>300000</v>
      </c>
      <c r="N12" s="23"/>
      <c r="O12" s="23">
        <v>700000</v>
      </c>
    </row>
    <row r="13" ht="18.75" customHeight="1" spans="1:15">
      <c r="A13" s="174" t="s">
        <v>96</v>
      </c>
      <c r="B13" s="210" t="s">
        <v>97</v>
      </c>
      <c r="C13" s="23">
        <v>11630.04</v>
      </c>
      <c r="D13" s="23">
        <v>11630.04</v>
      </c>
      <c r="E13" s="23"/>
      <c r="F13" s="23">
        <v>11630.04</v>
      </c>
      <c r="G13" s="23"/>
      <c r="H13" s="23"/>
      <c r="I13" s="23"/>
      <c r="J13" s="23"/>
      <c r="K13" s="23"/>
      <c r="L13" s="23"/>
      <c r="M13" s="23"/>
      <c r="N13" s="23"/>
      <c r="O13" s="23"/>
    </row>
    <row r="14" ht="18.75" customHeight="1" spans="1:15">
      <c r="A14" s="176" t="s">
        <v>98</v>
      </c>
      <c r="B14" s="211" t="s">
        <v>99</v>
      </c>
      <c r="C14" s="23">
        <v>11630.04</v>
      </c>
      <c r="D14" s="23">
        <v>11630.04</v>
      </c>
      <c r="E14" s="23"/>
      <c r="F14" s="23">
        <v>11630.04</v>
      </c>
      <c r="G14" s="23"/>
      <c r="H14" s="23"/>
      <c r="I14" s="23"/>
      <c r="J14" s="23"/>
      <c r="K14" s="23"/>
      <c r="L14" s="23"/>
      <c r="M14" s="23"/>
      <c r="N14" s="23"/>
      <c r="O14" s="23"/>
    </row>
    <row r="15" ht="18.75" customHeight="1" spans="1:15">
      <c r="A15" s="174" t="s">
        <v>100</v>
      </c>
      <c r="B15" s="210" t="s">
        <v>101</v>
      </c>
      <c r="C15" s="23">
        <v>20000</v>
      </c>
      <c r="D15" s="23">
        <v>20000</v>
      </c>
      <c r="E15" s="23"/>
      <c r="F15" s="23">
        <v>20000</v>
      </c>
      <c r="G15" s="23"/>
      <c r="H15" s="23"/>
      <c r="I15" s="23"/>
      <c r="J15" s="23"/>
      <c r="K15" s="23"/>
      <c r="L15" s="23"/>
      <c r="M15" s="23"/>
      <c r="N15" s="23"/>
      <c r="O15" s="23"/>
    </row>
    <row r="16" ht="18.75" customHeight="1" spans="1:15">
      <c r="A16" s="176" t="s">
        <v>102</v>
      </c>
      <c r="B16" s="211" t="s">
        <v>101</v>
      </c>
      <c r="C16" s="23">
        <v>20000</v>
      </c>
      <c r="D16" s="23">
        <v>20000</v>
      </c>
      <c r="E16" s="23"/>
      <c r="F16" s="23">
        <v>20000</v>
      </c>
      <c r="G16" s="23"/>
      <c r="H16" s="23"/>
      <c r="I16" s="23"/>
      <c r="J16" s="23"/>
      <c r="K16" s="23"/>
      <c r="L16" s="23"/>
      <c r="M16" s="23"/>
      <c r="N16" s="23"/>
      <c r="O16" s="23"/>
    </row>
    <row r="17" ht="18.75" customHeight="1" spans="1:15">
      <c r="A17" s="131" t="s">
        <v>103</v>
      </c>
      <c r="B17" s="159" t="s">
        <v>104</v>
      </c>
      <c r="C17" s="23">
        <v>1040729.52</v>
      </c>
      <c r="D17" s="23">
        <v>1040729.52</v>
      </c>
      <c r="E17" s="23">
        <v>1040729.52</v>
      </c>
      <c r="F17" s="23"/>
      <c r="G17" s="23"/>
      <c r="H17" s="23"/>
      <c r="I17" s="23"/>
      <c r="J17" s="23"/>
      <c r="K17" s="23"/>
      <c r="L17" s="23"/>
      <c r="M17" s="23"/>
      <c r="N17" s="23"/>
      <c r="O17" s="23"/>
    </row>
    <row r="18" ht="18.75" customHeight="1" spans="1:15">
      <c r="A18" s="174" t="s">
        <v>105</v>
      </c>
      <c r="B18" s="210" t="s">
        <v>106</v>
      </c>
      <c r="C18" s="23">
        <v>1002921.6</v>
      </c>
      <c r="D18" s="23">
        <v>1002921.6</v>
      </c>
      <c r="E18" s="23">
        <v>1002921.6</v>
      </c>
      <c r="F18" s="23"/>
      <c r="G18" s="23"/>
      <c r="H18" s="23"/>
      <c r="I18" s="23"/>
      <c r="J18" s="23"/>
      <c r="K18" s="23"/>
      <c r="L18" s="23"/>
      <c r="M18" s="23"/>
      <c r="N18" s="23"/>
      <c r="O18" s="23"/>
    </row>
    <row r="19" ht="18.75" customHeight="1" spans="1:15">
      <c r="A19" s="176" t="s">
        <v>107</v>
      </c>
      <c r="B19" s="211" t="s">
        <v>108</v>
      </c>
      <c r="C19" s="23">
        <v>291408</v>
      </c>
      <c r="D19" s="23">
        <v>291408</v>
      </c>
      <c r="E19" s="23">
        <v>291408</v>
      </c>
      <c r="F19" s="23"/>
      <c r="G19" s="23"/>
      <c r="H19" s="23"/>
      <c r="I19" s="23"/>
      <c r="J19" s="23"/>
      <c r="K19" s="23"/>
      <c r="L19" s="23"/>
      <c r="M19" s="23"/>
      <c r="N19" s="23"/>
      <c r="O19" s="23"/>
    </row>
    <row r="20" ht="18.75" customHeight="1" spans="1:15">
      <c r="A20" s="176" t="s">
        <v>109</v>
      </c>
      <c r="B20" s="211" t="s">
        <v>110</v>
      </c>
      <c r="C20" s="23">
        <v>711513.6</v>
      </c>
      <c r="D20" s="23">
        <v>711513.6</v>
      </c>
      <c r="E20" s="23">
        <v>711513.6</v>
      </c>
      <c r="F20" s="23"/>
      <c r="G20" s="23"/>
      <c r="H20" s="23"/>
      <c r="I20" s="23"/>
      <c r="J20" s="23"/>
      <c r="K20" s="23"/>
      <c r="L20" s="23"/>
      <c r="M20" s="23"/>
      <c r="N20" s="23"/>
      <c r="O20" s="23"/>
    </row>
    <row r="21" ht="18.75" customHeight="1" spans="1:15">
      <c r="A21" s="174" t="s">
        <v>111</v>
      </c>
      <c r="B21" s="210" t="s">
        <v>112</v>
      </c>
      <c r="C21" s="23">
        <v>6679.2</v>
      </c>
      <c r="D21" s="23">
        <v>6679.2</v>
      </c>
      <c r="E21" s="23">
        <v>6679.2</v>
      </c>
      <c r="F21" s="23"/>
      <c r="G21" s="23"/>
      <c r="H21" s="23"/>
      <c r="I21" s="23"/>
      <c r="J21" s="23"/>
      <c r="K21" s="23"/>
      <c r="L21" s="23"/>
      <c r="M21" s="23"/>
      <c r="N21" s="23"/>
      <c r="O21" s="23"/>
    </row>
    <row r="22" ht="18.75" customHeight="1" spans="1:15">
      <c r="A22" s="176" t="s">
        <v>113</v>
      </c>
      <c r="B22" s="211" t="s">
        <v>114</v>
      </c>
      <c r="C22" s="23">
        <v>6679.2</v>
      </c>
      <c r="D22" s="23">
        <v>6679.2</v>
      </c>
      <c r="E22" s="23">
        <v>6679.2</v>
      </c>
      <c r="F22" s="23"/>
      <c r="G22" s="23"/>
      <c r="H22" s="23"/>
      <c r="I22" s="23"/>
      <c r="J22" s="23"/>
      <c r="K22" s="23"/>
      <c r="L22" s="23"/>
      <c r="M22" s="23"/>
      <c r="N22" s="23"/>
      <c r="O22" s="23"/>
    </row>
    <row r="23" ht="18.75" customHeight="1" spans="1:15">
      <c r="A23" s="174" t="s">
        <v>115</v>
      </c>
      <c r="B23" s="210" t="s">
        <v>116</v>
      </c>
      <c r="C23" s="23">
        <v>31128.72</v>
      </c>
      <c r="D23" s="23">
        <v>31128.72</v>
      </c>
      <c r="E23" s="23">
        <v>31128.72</v>
      </c>
      <c r="F23" s="23"/>
      <c r="G23" s="23"/>
      <c r="H23" s="23"/>
      <c r="I23" s="23"/>
      <c r="J23" s="23"/>
      <c r="K23" s="23"/>
      <c r="L23" s="23"/>
      <c r="M23" s="23"/>
      <c r="N23" s="23"/>
      <c r="O23" s="23"/>
    </row>
    <row r="24" ht="18.75" customHeight="1" spans="1:15">
      <c r="A24" s="176" t="s">
        <v>117</v>
      </c>
      <c r="B24" s="211" t="s">
        <v>116</v>
      </c>
      <c r="C24" s="23">
        <v>31128.72</v>
      </c>
      <c r="D24" s="23">
        <v>31128.72</v>
      </c>
      <c r="E24" s="23">
        <v>31128.72</v>
      </c>
      <c r="F24" s="23"/>
      <c r="G24" s="23"/>
      <c r="H24" s="23"/>
      <c r="I24" s="23"/>
      <c r="J24" s="23"/>
      <c r="K24" s="23"/>
      <c r="L24" s="23"/>
      <c r="M24" s="23"/>
      <c r="N24" s="23"/>
      <c r="O24" s="23"/>
    </row>
    <row r="25" ht="18.75" customHeight="1" spans="1:15">
      <c r="A25" s="131" t="s">
        <v>118</v>
      </c>
      <c r="B25" s="159" t="s">
        <v>119</v>
      </c>
      <c r="C25" s="23">
        <v>504251.72</v>
      </c>
      <c r="D25" s="23">
        <v>504251.72</v>
      </c>
      <c r="E25" s="23">
        <v>504251.72</v>
      </c>
      <c r="F25" s="23"/>
      <c r="G25" s="23"/>
      <c r="H25" s="23"/>
      <c r="I25" s="23"/>
      <c r="J25" s="23"/>
      <c r="K25" s="23"/>
      <c r="L25" s="23"/>
      <c r="M25" s="23"/>
      <c r="N25" s="23"/>
      <c r="O25" s="23"/>
    </row>
    <row r="26" ht="18.75" customHeight="1" spans="1:15">
      <c r="A26" s="174" t="s">
        <v>120</v>
      </c>
      <c r="B26" s="210" t="s">
        <v>121</v>
      </c>
      <c r="C26" s="23">
        <v>504251.72</v>
      </c>
      <c r="D26" s="23">
        <v>504251.72</v>
      </c>
      <c r="E26" s="23">
        <v>504251.72</v>
      </c>
      <c r="F26" s="23"/>
      <c r="G26" s="23"/>
      <c r="H26" s="23"/>
      <c r="I26" s="23"/>
      <c r="J26" s="23"/>
      <c r="K26" s="23"/>
      <c r="L26" s="23"/>
      <c r="M26" s="23"/>
      <c r="N26" s="23"/>
      <c r="O26" s="23"/>
    </row>
    <row r="27" ht="18.75" customHeight="1" spans="1:15">
      <c r="A27" s="176" t="s">
        <v>122</v>
      </c>
      <c r="B27" s="211" t="s">
        <v>123</v>
      </c>
      <c r="C27" s="23">
        <v>315734.16</v>
      </c>
      <c r="D27" s="23">
        <v>315734.16</v>
      </c>
      <c r="E27" s="23">
        <v>315734.16</v>
      </c>
      <c r="F27" s="23"/>
      <c r="G27" s="23"/>
      <c r="H27" s="23"/>
      <c r="I27" s="23"/>
      <c r="J27" s="23"/>
      <c r="K27" s="23"/>
      <c r="L27" s="23"/>
      <c r="M27" s="23"/>
      <c r="N27" s="23"/>
      <c r="O27" s="23"/>
    </row>
    <row r="28" ht="18.75" customHeight="1" spans="1:15">
      <c r="A28" s="176" t="s">
        <v>124</v>
      </c>
      <c r="B28" s="211" t="s">
        <v>125</v>
      </c>
      <c r="C28" s="23">
        <v>166171.64</v>
      </c>
      <c r="D28" s="23">
        <v>166171.64</v>
      </c>
      <c r="E28" s="23">
        <v>166171.64</v>
      </c>
      <c r="F28" s="23"/>
      <c r="G28" s="23"/>
      <c r="H28" s="23"/>
      <c r="I28" s="23"/>
      <c r="J28" s="23"/>
      <c r="K28" s="23"/>
      <c r="L28" s="23"/>
      <c r="M28" s="23"/>
      <c r="N28" s="23"/>
      <c r="O28" s="23"/>
    </row>
    <row r="29" ht="18.75" customHeight="1" spans="1:15">
      <c r="A29" s="176" t="s">
        <v>126</v>
      </c>
      <c r="B29" s="211" t="s">
        <v>127</v>
      </c>
      <c r="C29" s="23">
        <v>22345.92</v>
      </c>
      <c r="D29" s="23">
        <v>22345.92</v>
      </c>
      <c r="E29" s="23">
        <v>22345.92</v>
      </c>
      <c r="F29" s="23"/>
      <c r="G29" s="23"/>
      <c r="H29" s="23"/>
      <c r="I29" s="23"/>
      <c r="J29" s="23"/>
      <c r="K29" s="23"/>
      <c r="L29" s="23"/>
      <c r="M29" s="23"/>
      <c r="N29" s="23"/>
      <c r="O29" s="23"/>
    </row>
    <row r="30" ht="18.75" customHeight="1" spans="1:15">
      <c r="A30" s="131" t="s">
        <v>128</v>
      </c>
      <c r="B30" s="159" t="s">
        <v>129</v>
      </c>
      <c r="C30" s="23">
        <v>533635.2</v>
      </c>
      <c r="D30" s="23">
        <v>533635.2</v>
      </c>
      <c r="E30" s="23">
        <v>533635.2</v>
      </c>
      <c r="F30" s="23"/>
      <c r="G30" s="23"/>
      <c r="H30" s="23"/>
      <c r="I30" s="23"/>
      <c r="J30" s="23"/>
      <c r="K30" s="23"/>
      <c r="L30" s="23"/>
      <c r="M30" s="23"/>
      <c r="N30" s="23"/>
      <c r="O30" s="23"/>
    </row>
    <row r="31" ht="18.75" customHeight="1" spans="1:15">
      <c r="A31" s="174" t="s">
        <v>130</v>
      </c>
      <c r="B31" s="210" t="s">
        <v>131</v>
      </c>
      <c r="C31" s="23">
        <v>533635.2</v>
      </c>
      <c r="D31" s="23">
        <v>533635.2</v>
      </c>
      <c r="E31" s="23">
        <v>533635.2</v>
      </c>
      <c r="F31" s="23"/>
      <c r="G31" s="23"/>
      <c r="H31" s="23"/>
      <c r="I31" s="23"/>
      <c r="J31" s="23"/>
      <c r="K31" s="23"/>
      <c r="L31" s="23"/>
      <c r="M31" s="23"/>
      <c r="N31" s="23"/>
      <c r="O31" s="23"/>
    </row>
    <row r="32" ht="18.75" customHeight="1" spans="1:15">
      <c r="A32" s="176" t="s">
        <v>132</v>
      </c>
      <c r="B32" s="211" t="s">
        <v>133</v>
      </c>
      <c r="C32" s="23">
        <v>533635.2</v>
      </c>
      <c r="D32" s="23">
        <v>533635.2</v>
      </c>
      <c r="E32" s="23">
        <v>533635.2</v>
      </c>
      <c r="F32" s="23"/>
      <c r="G32" s="23"/>
      <c r="H32" s="23"/>
      <c r="I32" s="23"/>
      <c r="J32" s="23"/>
      <c r="K32" s="23"/>
      <c r="L32" s="23"/>
      <c r="M32" s="23"/>
      <c r="N32" s="23"/>
      <c r="O32" s="23"/>
    </row>
    <row r="33" ht="18.75" customHeight="1" spans="1:15">
      <c r="A33" s="131" t="s">
        <v>134</v>
      </c>
      <c r="B33" s="159" t="s">
        <v>83</v>
      </c>
      <c r="C33" s="23">
        <v>15000</v>
      </c>
      <c r="D33" s="23"/>
      <c r="E33" s="23"/>
      <c r="F33" s="23"/>
      <c r="G33" s="23">
        <v>15000</v>
      </c>
      <c r="H33" s="23"/>
      <c r="I33" s="23"/>
      <c r="J33" s="23"/>
      <c r="K33" s="23"/>
      <c r="L33" s="23"/>
      <c r="M33" s="23"/>
      <c r="N33" s="23"/>
      <c r="O33" s="23"/>
    </row>
    <row r="34" ht="18.75" customHeight="1" spans="1:15">
      <c r="A34" s="174" t="s">
        <v>135</v>
      </c>
      <c r="B34" s="210" t="s">
        <v>136</v>
      </c>
      <c r="C34" s="23">
        <v>15000</v>
      </c>
      <c r="D34" s="23"/>
      <c r="E34" s="23"/>
      <c r="F34" s="23"/>
      <c r="G34" s="23">
        <v>15000</v>
      </c>
      <c r="H34" s="23"/>
      <c r="I34" s="23"/>
      <c r="J34" s="23"/>
      <c r="K34" s="23"/>
      <c r="L34" s="23"/>
      <c r="M34" s="23"/>
      <c r="N34" s="23"/>
      <c r="O34" s="23"/>
    </row>
    <row r="35" ht="18.75" customHeight="1" spans="1:15">
      <c r="A35" s="176" t="s">
        <v>137</v>
      </c>
      <c r="B35" s="211" t="s">
        <v>138</v>
      </c>
      <c r="C35" s="23">
        <v>15000</v>
      </c>
      <c r="D35" s="23"/>
      <c r="E35" s="23"/>
      <c r="F35" s="23"/>
      <c r="G35" s="23">
        <v>15000</v>
      </c>
      <c r="H35" s="23"/>
      <c r="I35" s="23"/>
      <c r="J35" s="23"/>
      <c r="K35" s="23"/>
      <c r="L35" s="23"/>
      <c r="M35" s="23"/>
      <c r="N35" s="23"/>
      <c r="O35" s="23"/>
    </row>
    <row r="36" ht="18.75" customHeight="1" spans="1:15">
      <c r="A36" s="178" t="s">
        <v>139</v>
      </c>
      <c r="B36" s="179" t="s">
        <v>139</v>
      </c>
      <c r="C36" s="23">
        <v>10679678.57</v>
      </c>
      <c r="D36" s="23">
        <v>9664678.57</v>
      </c>
      <c r="E36" s="23">
        <v>8759847.7</v>
      </c>
      <c r="F36" s="23">
        <v>904830.87</v>
      </c>
      <c r="G36" s="23">
        <v>15000</v>
      </c>
      <c r="H36" s="23"/>
      <c r="I36" s="23"/>
      <c r="J36" s="23">
        <v>1000000</v>
      </c>
      <c r="K36" s="23"/>
      <c r="L36" s="23"/>
      <c r="M36" s="23">
        <v>300000</v>
      </c>
      <c r="N36" s="23"/>
      <c r="O36" s="23">
        <v>700000</v>
      </c>
    </row>
  </sheetData>
  <mergeCells count="11">
    <mergeCell ref="A2:O2"/>
    <mergeCell ref="A3:L3"/>
    <mergeCell ref="D4:F4"/>
    <mergeCell ref="J4:O4"/>
    <mergeCell ref="A36:B36"/>
    <mergeCell ref="A4:A5"/>
    <mergeCell ref="B4:B5"/>
    <mergeCell ref="C4:C5"/>
    <mergeCell ref="G4:G5"/>
    <mergeCell ref="H4:H5"/>
    <mergeCell ref="I4:I5"/>
  </mergeCells>
  <printOptions horizontalCentered="1"/>
  <pageMargins left="0.39" right="0.39" top="0.51" bottom="0.51" header="0.31" footer="0.31"/>
  <pageSetup paperSize="9" scale="58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6"/>
  <sheetViews>
    <sheetView showZeros="0" topLeftCell="A22" workbookViewId="0">
      <selection activeCell="A1" sqref="A1"/>
    </sheetView>
  </sheetViews>
  <sheetFormatPr defaultColWidth="9.14285714285714" defaultRowHeight="14.25" customHeight="1" outlineLevelCol="3"/>
  <cols>
    <col min="1" max="1" width="39.2857142857143" customWidth="1"/>
    <col min="2" max="2" width="30.847619047619" customWidth="1"/>
    <col min="3" max="3" width="35.847619047619" customWidth="1"/>
    <col min="4" max="4" width="29.847619047619" customWidth="1"/>
  </cols>
  <sheetData>
    <row r="1" ht="15" customHeight="1" spans="1:4">
      <c r="A1" s="1"/>
      <c r="B1" s="1"/>
      <c r="C1" s="1"/>
      <c r="D1" s="38" t="s">
        <v>140</v>
      </c>
    </row>
    <row r="2" ht="36" customHeight="1" spans="1:4">
      <c r="A2" s="5" t="str">
        <f>"2025"&amp;"年部门财政拨款收支预算总表"</f>
        <v>2025年部门财政拨款收支预算总表</v>
      </c>
      <c r="B2" s="157"/>
      <c r="C2" s="157"/>
      <c r="D2" s="157"/>
    </row>
    <row r="3" ht="18.75" customHeight="1" spans="1:4">
      <c r="A3" s="7" t="str">
        <f>"单位名称："&amp;"临沧市临翔区南美乡中心校"</f>
        <v>单位名称：临沧市临翔区南美乡中心校</v>
      </c>
      <c r="B3" s="158"/>
      <c r="C3" s="158"/>
      <c r="D3" s="38" t="s">
        <v>1</v>
      </c>
    </row>
    <row r="4" ht="18.75" customHeight="1" spans="1:4">
      <c r="A4" s="12" t="s">
        <v>2</v>
      </c>
      <c r="B4" s="14"/>
      <c r="C4" s="12" t="s">
        <v>3</v>
      </c>
      <c r="D4" s="14"/>
    </row>
    <row r="5" ht="18.75" customHeight="1" spans="1:4">
      <c r="A5" s="29" t="s">
        <v>4</v>
      </c>
      <c r="B5" s="104" t="str">
        <f>"2025"&amp;"年预算数"</f>
        <v>2025年预算数</v>
      </c>
      <c r="C5" s="29" t="s">
        <v>141</v>
      </c>
      <c r="D5" s="104" t="str">
        <f>"2025"&amp;"年预算数"</f>
        <v>2025年预算数</v>
      </c>
    </row>
    <row r="6" ht="18.75" customHeight="1" spans="1:4">
      <c r="A6" s="31"/>
      <c r="B6" s="18"/>
      <c r="C6" s="31"/>
      <c r="D6" s="18"/>
    </row>
    <row r="7" ht="18.75" customHeight="1" spans="1:4">
      <c r="A7" s="159" t="s">
        <v>142</v>
      </c>
      <c r="B7" s="23">
        <v>8549047.7</v>
      </c>
      <c r="C7" s="22" t="s">
        <v>143</v>
      </c>
      <c r="D7" s="23">
        <v>9679678.57</v>
      </c>
    </row>
    <row r="8" ht="18.75" customHeight="1" spans="1:4">
      <c r="A8" s="160" t="s">
        <v>144</v>
      </c>
      <c r="B8" s="23">
        <v>8549047.7</v>
      </c>
      <c r="C8" s="22" t="s">
        <v>145</v>
      </c>
      <c r="D8" s="23"/>
    </row>
    <row r="9" ht="18.75" customHeight="1" spans="1:4">
      <c r="A9" s="160" t="s">
        <v>146</v>
      </c>
      <c r="B9" s="23"/>
      <c r="C9" s="22" t="s">
        <v>147</v>
      </c>
      <c r="D9" s="23"/>
    </row>
    <row r="10" ht="18.75" customHeight="1" spans="1:4">
      <c r="A10" s="160" t="s">
        <v>148</v>
      </c>
      <c r="B10" s="23"/>
      <c r="C10" s="22" t="s">
        <v>149</v>
      </c>
      <c r="D10" s="23"/>
    </row>
    <row r="11" ht="18.75" customHeight="1" spans="1:4">
      <c r="A11" s="161" t="s">
        <v>150</v>
      </c>
      <c r="B11" s="23">
        <v>1130630.87</v>
      </c>
      <c r="C11" s="162" t="s">
        <v>151</v>
      </c>
      <c r="D11" s="23"/>
    </row>
    <row r="12" ht="18.75" customHeight="1" spans="1:4">
      <c r="A12" s="163" t="s">
        <v>144</v>
      </c>
      <c r="B12" s="23">
        <v>1115630.87</v>
      </c>
      <c r="C12" s="164" t="s">
        <v>152</v>
      </c>
      <c r="D12" s="23">
        <v>7586062.13</v>
      </c>
    </row>
    <row r="13" ht="18.75" customHeight="1" spans="1:4">
      <c r="A13" s="163" t="s">
        <v>146</v>
      </c>
      <c r="B13" s="23">
        <v>15000</v>
      </c>
      <c r="C13" s="164" t="s">
        <v>153</v>
      </c>
      <c r="D13" s="23"/>
    </row>
    <row r="14" ht="18.75" customHeight="1" spans="1:4">
      <c r="A14" s="163" t="s">
        <v>148</v>
      </c>
      <c r="B14" s="23"/>
      <c r="C14" s="164" t="s">
        <v>154</v>
      </c>
      <c r="D14" s="23"/>
    </row>
    <row r="15" ht="18.75" customHeight="1" spans="1:4">
      <c r="A15" s="163" t="s">
        <v>26</v>
      </c>
      <c r="B15" s="23"/>
      <c r="C15" s="164" t="s">
        <v>155</v>
      </c>
      <c r="D15" s="23">
        <v>1040729.52</v>
      </c>
    </row>
    <row r="16" ht="18.75" customHeight="1" spans="1:4">
      <c r="A16" s="163" t="s">
        <v>26</v>
      </c>
      <c r="B16" s="23" t="s">
        <v>26</v>
      </c>
      <c r="C16" s="164" t="s">
        <v>156</v>
      </c>
      <c r="D16" s="23">
        <v>504251.72</v>
      </c>
    </row>
    <row r="17" ht="18.75" customHeight="1" spans="1:4">
      <c r="A17" s="165" t="s">
        <v>26</v>
      </c>
      <c r="B17" s="23" t="s">
        <v>26</v>
      </c>
      <c r="C17" s="164" t="s">
        <v>157</v>
      </c>
      <c r="D17" s="23"/>
    </row>
    <row r="18" ht="18.75" customHeight="1" spans="1:4">
      <c r="A18" s="165" t="s">
        <v>26</v>
      </c>
      <c r="B18" s="23" t="s">
        <v>26</v>
      </c>
      <c r="C18" s="164" t="s">
        <v>158</v>
      </c>
      <c r="D18" s="23"/>
    </row>
    <row r="19" ht="18.75" customHeight="1" spans="1:4">
      <c r="A19" s="166" t="s">
        <v>26</v>
      </c>
      <c r="B19" s="23" t="s">
        <v>26</v>
      </c>
      <c r="C19" s="164" t="s">
        <v>159</v>
      </c>
      <c r="D19" s="23"/>
    </row>
    <row r="20" ht="18.75" customHeight="1" spans="1:4">
      <c r="A20" s="166" t="s">
        <v>26</v>
      </c>
      <c r="B20" s="23" t="s">
        <v>26</v>
      </c>
      <c r="C20" s="164" t="s">
        <v>160</v>
      </c>
      <c r="D20" s="23"/>
    </row>
    <row r="21" ht="18.75" customHeight="1" spans="1:4">
      <c r="A21" s="166" t="s">
        <v>26</v>
      </c>
      <c r="B21" s="23" t="s">
        <v>26</v>
      </c>
      <c r="C21" s="164" t="s">
        <v>161</v>
      </c>
      <c r="D21" s="23"/>
    </row>
    <row r="22" ht="18.75" customHeight="1" spans="1:4">
      <c r="A22" s="166" t="s">
        <v>26</v>
      </c>
      <c r="B22" s="23" t="s">
        <v>26</v>
      </c>
      <c r="C22" s="164" t="s">
        <v>162</v>
      </c>
      <c r="D22" s="23"/>
    </row>
    <row r="23" ht="18.75" customHeight="1" spans="1:4">
      <c r="A23" s="166" t="s">
        <v>26</v>
      </c>
      <c r="B23" s="23" t="s">
        <v>26</v>
      </c>
      <c r="C23" s="164" t="s">
        <v>163</v>
      </c>
      <c r="D23" s="23"/>
    </row>
    <row r="24" ht="18.75" customHeight="1" spans="1:4">
      <c r="A24" s="166" t="s">
        <v>26</v>
      </c>
      <c r="B24" s="23" t="s">
        <v>26</v>
      </c>
      <c r="C24" s="164" t="s">
        <v>164</v>
      </c>
      <c r="D24" s="23"/>
    </row>
    <row r="25" ht="18.75" customHeight="1" spans="1:4">
      <c r="A25" s="166" t="s">
        <v>26</v>
      </c>
      <c r="B25" s="23" t="s">
        <v>26</v>
      </c>
      <c r="C25" s="164" t="s">
        <v>165</v>
      </c>
      <c r="D25" s="23"/>
    </row>
    <row r="26" ht="18.75" customHeight="1" spans="1:4">
      <c r="A26" s="166" t="s">
        <v>26</v>
      </c>
      <c r="B26" s="23" t="s">
        <v>26</v>
      </c>
      <c r="C26" s="164" t="s">
        <v>166</v>
      </c>
      <c r="D26" s="23">
        <v>533635.2</v>
      </c>
    </row>
    <row r="27" ht="18.75" customHeight="1" spans="1:4">
      <c r="A27" s="166" t="s">
        <v>26</v>
      </c>
      <c r="B27" s="23" t="s">
        <v>26</v>
      </c>
      <c r="C27" s="164" t="s">
        <v>167</v>
      </c>
      <c r="D27" s="23"/>
    </row>
    <row r="28" ht="18.75" customHeight="1" spans="1:4">
      <c r="A28" s="166" t="s">
        <v>26</v>
      </c>
      <c r="B28" s="23" t="s">
        <v>26</v>
      </c>
      <c r="C28" s="164" t="s">
        <v>168</v>
      </c>
      <c r="D28" s="23"/>
    </row>
    <row r="29" ht="18.75" customHeight="1" spans="1:4">
      <c r="A29" s="166" t="s">
        <v>26</v>
      </c>
      <c r="B29" s="23" t="s">
        <v>26</v>
      </c>
      <c r="C29" s="164" t="s">
        <v>169</v>
      </c>
      <c r="D29" s="23"/>
    </row>
    <row r="30" ht="18.75" customHeight="1" spans="1:4">
      <c r="A30" s="166" t="s">
        <v>26</v>
      </c>
      <c r="B30" s="23" t="s">
        <v>26</v>
      </c>
      <c r="C30" s="164" t="s">
        <v>170</v>
      </c>
      <c r="D30" s="23"/>
    </row>
    <row r="31" ht="18.75" customHeight="1" spans="1:4">
      <c r="A31" s="167" t="s">
        <v>26</v>
      </c>
      <c r="B31" s="23" t="s">
        <v>26</v>
      </c>
      <c r="C31" s="164" t="s">
        <v>171</v>
      </c>
      <c r="D31" s="23">
        <v>15000</v>
      </c>
    </row>
    <row r="32" ht="18.75" customHeight="1" spans="1:4">
      <c r="A32" s="167" t="s">
        <v>26</v>
      </c>
      <c r="B32" s="23" t="s">
        <v>26</v>
      </c>
      <c r="C32" s="164" t="s">
        <v>172</v>
      </c>
      <c r="D32" s="23"/>
    </row>
    <row r="33" ht="18.75" customHeight="1" spans="1:4">
      <c r="A33" s="167" t="s">
        <v>26</v>
      </c>
      <c r="B33" s="23" t="s">
        <v>26</v>
      </c>
      <c r="C33" s="164" t="s">
        <v>173</v>
      </c>
      <c r="D33" s="23"/>
    </row>
    <row r="34" ht="18.75" customHeight="1" spans="1:4">
      <c r="A34" s="167"/>
      <c r="B34" s="23"/>
      <c r="C34" s="164" t="s">
        <v>174</v>
      </c>
      <c r="D34" s="23"/>
    </row>
    <row r="35" ht="18.75" customHeight="1" spans="1:4">
      <c r="A35" s="167" t="s">
        <v>26</v>
      </c>
      <c r="B35" s="23" t="s">
        <v>26</v>
      </c>
      <c r="C35" s="164" t="s">
        <v>175</v>
      </c>
      <c r="D35" s="23"/>
    </row>
    <row r="36" ht="18.75" customHeight="1" spans="1:4">
      <c r="A36" s="54" t="s">
        <v>176</v>
      </c>
      <c r="B36" s="168">
        <v>9679678.57</v>
      </c>
      <c r="C36" s="169" t="s">
        <v>52</v>
      </c>
      <c r="D36" s="168">
        <v>9679678.57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9" right="0.39" top="0.51" bottom="0.51" header="0.31" footer="0.31"/>
  <pageSetup paperSize="9" scale="78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33"/>
  <sheetViews>
    <sheetView showZeros="0" workbookViewId="0">
      <selection activeCell="A1" sqref="A1"/>
    </sheetView>
  </sheetViews>
  <sheetFormatPr defaultColWidth="9.14285714285714" defaultRowHeight="14.25" customHeight="1" outlineLevelCol="6"/>
  <cols>
    <col min="1" max="1" width="20.1428571428571" customWidth="1"/>
    <col min="2" max="2" width="44" customWidth="1"/>
    <col min="3" max="3" width="24.2857142857143" customWidth="1"/>
    <col min="4" max="4" width="20.4190476190476" customWidth="1"/>
    <col min="5" max="7" width="24.2857142857143" customWidth="1"/>
  </cols>
  <sheetData>
    <row r="1" ht="15" customHeight="1" spans="4:7">
      <c r="D1" s="147"/>
      <c r="F1" s="56"/>
      <c r="G1" s="38" t="s">
        <v>177</v>
      </c>
    </row>
    <row r="2" ht="39" customHeight="1" spans="1:7">
      <c r="A2" s="5" t="str">
        <f>"2025"&amp;"年一般公共预算支出预算表（按功能科目分类）"</f>
        <v>2025年一般公共预算支出预算表（按功能科目分类）</v>
      </c>
      <c r="B2" s="148"/>
      <c r="C2" s="148"/>
      <c r="D2" s="148"/>
      <c r="E2" s="148"/>
      <c r="F2" s="148"/>
      <c r="G2" s="148"/>
    </row>
    <row r="3" ht="18" customHeight="1" spans="1:7">
      <c r="A3" s="149" t="str">
        <f>"单位名称："&amp;"临沧市临翔区南美乡中心校"</f>
        <v>单位名称：临沧市临翔区南美乡中心校</v>
      </c>
      <c r="B3" s="27"/>
      <c r="C3" s="28"/>
      <c r="D3" s="28"/>
      <c r="E3" s="28"/>
      <c r="F3" s="99"/>
      <c r="G3" s="38" t="s">
        <v>1</v>
      </c>
    </row>
    <row r="4" ht="20.25" customHeight="1" spans="1:7">
      <c r="A4" s="150" t="s">
        <v>178</v>
      </c>
      <c r="B4" s="151"/>
      <c r="C4" s="104" t="s">
        <v>56</v>
      </c>
      <c r="D4" s="129" t="s">
        <v>75</v>
      </c>
      <c r="E4" s="13"/>
      <c r="F4" s="14"/>
      <c r="G4" s="122" t="s">
        <v>76</v>
      </c>
    </row>
    <row r="5" ht="20.25" customHeight="1" spans="1:7">
      <c r="A5" s="152" t="s">
        <v>73</v>
      </c>
      <c r="B5" s="152" t="s">
        <v>74</v>
      </c>
      <c r="C5" s="31"/>
      <c r="D5" s="65" t="s">
        <v>58</v>
      </c>
      <c r="E5" s="65" t="s">
        <v>179</v>
      </c>
      <c r="F5" s="65" t="s">
        <v>180</v>
      </c>
      <c r="G5" s="93"/>
    </row>
    <row r="6" ht="19.5" customHeight="1" spans="1:7">
      <c r="A6" s="152" t="s">
        <v>181</v>
      </c>
      <c r="B6" s="152" t="s">
        <v>182</v>
      </c>
      <c r="C6" s="152" t="s">
        <v>183</v>
      </c>
      <c r="D6" s="65">
        <v>4</v>
      </c>
      <c r="E6" s="153" t="s">
        <v>184</v>
      </c>
      <c r="F6" s="153" t="s">
        <v>185</v>
      </c>
      <c r="G6" s="152" t="s">
        <v>186</v>
      </c>
    </row>
    <row r="7" ht="18" customHeight="1" spans="1:7">
      <c r="A7" s="32" t="s">
        <v>84</v>
      </c>
      <c r="B7" s="32" t="s">
        <v>85</v>
      </c>
      <c r="C7" s="23">
        <v>7586062.13</v>
      </c>
      <c r="D7" s="23">
        <v>6681231.26</v>
      </c>
      <c r="E7" s="23">
        <v>6361540</v>
      </c>
      <c r="F7" s="23">
        <v>319691.26</v>
      </c>
      <c r="G7" s="23">
        <v>904830.87</v>
      </c>
    </row>
    <row r="8" ht="18" customHeight="1" spans="1:7">
      <c r="A8" s="118" t="s">
        <v>86</v>
      </c>
      <c r="B8" s="118" t="s">
        <v>87</v>
      </c>
      <c r="C8" s="23">
        <v>7554432.09</v>
      </c>
      <c r="D8" s="23">
        <v>6681231.26</v>
      </c>
      <c r="E8" s="23">
        <v>6361540</v>
      </c>
      <c r="F8" s="23">
        <v>319691.26</v>
      </c>
      <c r="G8" s="23">
        <v>873200.83</v>
      </c>
    </row>
    <row r="9" ht="18" customHeight="1" spans="1:7">
      <c r="A9" s="154" t="s">
        <v>88</v>
      </c>
      <c r="B9" s="154" t="s">
        <v>89</v>
      </c>
      <c r="C9" s="23">
        <v>20000</v>
      </c>
      <c r="D9" s="23"/>
      <c r="E9" s="23"/>
      <c r="F9" s="23"/>
      <c r="G9" s="23">
        <v>20000</v>
      </c>
    </row>
    <row r="10" ht="18" customHeight="1" spans="1:7">
      <c r="A10" s="154" t="s">
        <v>90</v>
      </c>
      <c r="B10" s="154" t="s">
        <v>91</v>
      </c>
      <c r="C10" s="23">
        <v>4991870.91</v>
      </c>
      <c r="D10" s="23">
        <v>4490538.64</v>
      </c>
      <c r="E10" s="23">
        <v>4287572</v>
      </c>
      <c r="F10" s="23">
        <v>202966.64</v>
      </c>
      <c r="G10" s="23">
        <v>501332.27</v>
      </c>
    </row>
    <row r="11" ht="18" customHeight="1" spans="1:7">
      <c r="A11" s="154" t="s">
        <v>92</v>
      </c>
      <c r="B11" s="154" t="s">
        <v>93</v>
      </c>
      <c r="C11" s="23">
        <v>2385441.18</v>
      </c>
      <c r="D11" s="23">
        <v>2190692.62</v>
      </c>
      <c r="E11" s="23">
        <v>2073968</v>
      </c>
      <c r="F11" s="23">
        <v>116724.62</v>
      </c>
      <c r="G11" s="23">
        <v>194748.56</v>
      </c>
    </row>
    <row r="12" ht="18" customHeight="1" spans="1:7">
      <c r="A12" s="154" t="s">
        <v>94</v>
      </c>
      <c r="B12" s="154" t="s">
        <v>95</v>
      </c>
      <c r="C12" s="23">
        <v>157120</v>
      </c>
      <c r="D12" s="23"/>
      <c r="E12" s="23"/>
      <c r="F12" s="23"/>
      <c r="G12" s="23">
        <v>157120</v>
      </c>
    </row>
    <row r="13" ht="18" customHeight="1" spans="1:7">
      <c r="A13" s="118" t="s">
        <v>96</v>
      </c>
      <c r="B13" s="118" t="s">
        <v>97</v>
      </c>
      <c r="C13" s="23">
        <v>11630.04</v>
      </c>
      <c r="D13" s="23"/>
      <c r="E13" s="23"/>
      <c r="F13" s="23"/>
      <c r="G13" s="23">
        <v>11630.04</v>
      </c>
    </row>
    <row r="14" ht="18" customHeight="1" spans="1:7">
      <c r="A14" s="154" t="s">
        <v>98</v>
      </c>
      <c r="B14" s="154" t="s">
        <v>99</v>
      </c>
      <c r="C14" s="23">
        <v>11630.04</v>
      </c>
      <c r="D14" s="23"/>
      <c r="E14" s="23"/>
      <c r="F14" s="23"/>
      <c r="G14" s="23">
        <v>11630.04</v>
      </c>
    </row>
    <row r="15" ht="18" customHeight="1" spans="1:7">
      <c r="A15" s="118" t="s">
        <v>100</v>
      </c>
      <c r="B15" s="118" t="s">
        <v>101</v>
      </c>
      <c r="C15" s="23">
        <v>20000</v>
      </c>
      <c r="D15" s="23"/>
      <c r="E15" s="23"/>
      <c r="F15" s="23"/>
      <c r="G15" s="23">
        <v>20000</v>
      </c>
    </row>
    <row r="16" ht="18" customHeight="1" spans="1:7">
      <c r="A16" s="154" t="s">
        <v>102</v>
      </c>
      <c r="B16" s="154" t="s">
        <v>101</v>
      </c>
      <c r="C16" s="23">
        <v>20000</v>
      </c>
      <c r="D16" s="23"/>
      <c r="E16" s="23"/>
      <c r="F16" s="23"/>
      <c r="G16" s="23">
        <v>20000</v>
      </c>
    </row>
    <row r="17" ht="18" customHeight="1" spans="1:7">
      <c r="A17" s="32" t="s">
        <v>103</v>
      </c>
      <c r="B17" s="32" t="s">
        <v>104</v>
      </c>
      <c r="C17" s="23">
        <v>1040729.52</v>
      </c>
      <c r="D17" s="23">
        <v>1040729.52</v>
      </c>
      <c r="E17" s="23">
        <v>1040729.52</v>
      </c>
      <c r="F17" s="23"/>
      <c r="G17" s="23"/>
    </row>
    <row r="18" ht="18" customHeight="1" spans="1:7">
      <c r="A18" s="118" t="s">
        <v>105</v>
      </c>
      <c r="B18" s="118" t="s">
        <v>106</v>
      </c>
      <c r="C18" s="23">
        <v>1002921.6</v>
      </c>
      <c r="D18" s="23">
        <v>1002921.6</v>
      </c>
      <c r="E18" s="23">
        <v>1002921.6</v>
      </c>
      <c r="F18" s="23"/>
      <c r="G18" s="23"/>
    </row>
    <row r="19" ht="18" customHeight="1" spans="1:7">
      <c r="A19" s="154" t="s">
        <v>107</v>
      </c>
      <c r="B19" s="154" t="s">
        <v>108</v>
      </c>
      <c r="C19" s="23">
        <v>291408</v>
      </c>
      <c r="D19" s="23">
        <v>291408</v>
      </c>
      <c r="E19" s="23">
        <v>291408</v>
      </c>
      <c r="F19" s="23"/>
      <c r="G19" s="23"/>
    </row>
    <row r="20" ht="18" customHeight="1" spans="1:7">
      <c r="A20" s="154" t="s">
        <v>109</v>
      </c>
      <c r="B20" s="154" t="s">
        <v>110</v>
      </c>
      <c r="C20" s="23">
        <v>711513.6</v>
      </c>
      <c r="D20" s="23">
        <v>711513.6</v>
      </c>
      <c r="E20" s="23">
        <v>711513.6</v>
      </c>
      <c r="F20" s="23"/>
      <c r="G20" s="23"/>
    </row>
    <row r="21" ht="18" customHeight="1" spans="1:7">
      <c r="A21" s="118" t="s">
        <v>111</v>
      </c>
      <c r="B21" s="118" t="s">
        <v>112</v>
      </c>
      <c r="C21" s="23">
        <v>6679.2</v>
      </c>
      <c r="D21" s="23">
        <v>6679.2</v>
      </c>
      <c r="E21" s="23">
        <v>6679.2</v>
      </c>
      <c r="F21" s="23"/>
      <c r="G21" s="23"/>
    </row>
    <row r="22" ht="18" customHeight="1" spans="1:7">
      <c r="A22" s="154" t="s">
        <v>113</v>
      </c>
      <c r="B22" s="154" t="s">
        <v>114</v>
      </c>
      <c r="C22" s="23">
        <v>6679.2</v>
      </c>
      <c r="D22" s="23">
        <v>6679.2</v>
      </c>
      <c r="E22" s="23">
        <v>6679.2</v>
      </c>
      <c r="F22" s="23"/>
      <c r="G22" s="23"/>
    </row>
    <row r="23" ht="18" customHeight="1" spans="1:7">
      <c r="A23" s="118" t="s">
        <v>115</v>
      </c>
      <c r="B23" s="118" t="s">
        <v>116</v>
      </c>
      <c r="C23" s="23">
        <v>31128.72</v>
      </c>
      <c r="D23" s="23">
        <v>31128.72</v>
      </c>
      <c r="E23" s="23">
        <v>31128.72</v>
      </c>
      <c r="F23" s="23"/>
      <c r="G23" s="23"/>
    </row>
    <row r="24" ht="18" customHeight="1" spans="1:7">
      <c r="A24" s="154" t="s">
        <v>117</v>
      </c>
      <c r="B24" s="154" t="s">
        <v>116</v>
      </c>
      <c r="C24" s="23">
        <v>31128.72</v>
      </c>
      <c r="D24" s="23">
        <v>31128.72</v>
      </c>
      <c r="E24" s="23">
        <v>31128.72</v>
      </c>
      <c r="F24" s="23"/>
      <c r="G24" s="23"/>
    </row>
    <row r="25" ht="18" customHeight="1" spans="1:7">
      <c r="A25" s="32" t="s">
        <v>118</v>
      </c>
      <c r="B25" s="32" t="s">
        <v>119</v>
      </c>
      <c r="C25" s="23">
        <v>504251.72</v>
      </c>
      <c r="D25" s="23">
        <v>504251.72</v>
      </c>
      <c r="E25" s="23">
        <v>504251.72</v>
      </c>
      <c r="F25" s="23"/>
      <c r="G25" s="23"/>
    </row>
    <row r="26" ht="18" customHeight="1" spans="1:7">
      <c r="A26" s="118" t="s">
        <v>120</v>
      </c>
      <c r="B26" s="118" t="s">
        <v>121</v>
      </c>
      <c r="C26" s="23">
        <v>504251.72</v>
      </c>
      <c r="D26" s="23">
        <v>504251.72</v>
      </c>
      <c r="E26" s="23">
        <v>504251.72</v>
      </c>
      <c r="F26" s="23"/>
      <c r="G26" s="23"/>
    </row>
    <row r="27" ht="18" customHeight="1" spans="1:7">
      <c r="A27" s="154" t="s">
        <v>122</v>
      </c>
      <c r="B27" s="154" t="s">
        <v>123</v>
      </c>
      <c r="C27" s="23">
        <v>315734.16</v>
      </c>
      <c r="D27" s="23">
        <v>315734.16</v>
      </c>
      <c r="E27" s="23">
        <v>315734.16</v>
      </c>
      <c r="F27" s="23"/>
      <c r="G27" s="23"/>
    </row>
    <row r="28" ht="18" customHeight="1" spans="1:7">
      <c r="A28" s="154" t="s">
        <v>124</v>
      </c>
      <c r="B28" s="154" t="s">
        <v>125</v>
      </c>
      <c r="C28" s="23">
        <v>166171.64</v>
      </c>
      <c r="D28" s="23">
        <v>166171.64</v>
      </c>
      <c r="E28" s="23">
        <v>166171.64</v>
      </c>
      <c r="F28" s="23"/>
      <c r="G28" s="23"/>
    </row>
    <row r="29" ht="18" customHeight="1" spans="1:7">
      <c r="A29" s="154" t="s">
        <v>126</v>
      </c>
      <c r="B29" s="154" t="s">
        <v>127</v>
      </c>
      <c r="C29" s="23">
        <v>22345.92</v>
      </c>
      <c r="D29" s="23">
        <v>22345.92</v>
      </c>
      <c r="E29" s="23">
        <v>22345.92</v>
      </c>
      <c r="F29" s="23"/>
      <c r="G29" s="23"/>
    </row>
    <row r="30" ht="18" customHeight="1" spans="1:7">
      <c r="A30" s="32" t="s">
        <v>128</v>
      </c>
      <c r="B30" s="32" t="s">
        <v>129</v>
      </c>
      <c r="C30" s="23">
        <v>533635.2</v>
      </c>
      <c r="D30" s="23">
        <v>533635.2</v>
      </c>
      <c r="E30" s="23">
        <v>533635.2</v>
      </c>
      <c r="F30" s="23"/>
      <c r="G30" s="23"/>
    </row>
    <row r="31" ht="18" customHeight="1" spans="1:7">
      <c r="A31" s="118" t="s">
        <v>130</v>
      </c>
      <c r="B31" s="118" t="s">
        <v>131</v>
      </c>
      <c r="C31" s="23">
        <v>533635.2</v>
      </c>
      <c r="D31" s="23">
        <v>533635.2</v>
      </c>
      <c r="E31" s="23">
        <v>533635.2</v>
      </c>
      <c r="F31" s="23"/>
      <c r="G31" s="23"/>
    </row>
    <row r="32" ht="18" customHeight="1" spans="1:7">
      <c r="A32" s="154" t="s">
        <v>132</v>
      </c>
      <c r="B32" s="154" t="s">
        <v>133</v>
      </c>
      <c r="C32" s="23">
        <v>533635.2</v>
      </c>
      <c r="D32" s="23">
        <v>533635.2</v>
      </c>
      <c r="E32" s="23">
        <v>533635.2</v>
      </c>
      <c r="F32" s="23"/>
      <c r="G32" s="23"/>
    </row>
    <row r="33" ht="18" customHeight="1" spans="1:7">
      <c r="A33" s="155" t="s">
        <v>139</v>
      </c>
      <c r="B33" s="156" t="s">
        <v>139</v>
      </c>
      <c r="C33" s="23">
        <v>9664678.57</v>
      </c>
      <c r="D33" s="23">
        <v>8759847.7</v>
      </c>
      <c r="E33" s="23">
        <v>8440156.44</v>
      </c>
      <c r="F33" s="23">
        <v>319691.26</v>
      </c>
      <c r="G33" s="23">
        <v>904830.87</v>
      </c>
    </row>
  </sheetData>
  <mergeCells count="7">
    <mergeCell ref="A2:G2"/>
    <mergeCell ref="A3:E3"/>
    <mergeCell ref="A4:B4"/>
    <mergeCell ref="D4:F4"/>
    <mergeCell ref="A33:B33"/>
    <mergeCell ref="C4:C5"/>
    <mergeCell ref="G4:G5"/>
  </mergeCells>
  <printOptions horizontalCentered="1"/>
  <pageMargins left="0.39" right="0.39" top="0.58" bottom="0.58" header="0.5" footer="0.5"/>
  <pageSetup paperSize="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12"/>
  <sheetViews>
    <sheetView showZeros="0" workbookViewId="0">
      <selection activeCell="A12" sqref="A12:D12"/>
    </sheetView>
  </sheetViews>
  <sheetFormatPr defaultColWidth="9.14285714285714" defaultRowHeight="14.25" customHeight="1" outlineLevelCol="6"/>
  <cols>
    <col min="1" max="1" width="23.5714285714286" customWidth="1"/>
    <col min="2" max="7" width="22.847619047619" customWidth="1"/>
  </cols>
  <sheetData>
    <row r="1" ht="15" customHeight="1" spans="1:7">
      <c r="A1" s="137"/>
      <c r="B1" s="138"/>
      <c r="C1" s="139"/>
      <c r="D1" s="61"/>
      <c r="G1" s="86" t="s">
        <v>187</v>
      </c>
    </row>
    <row r="2" ht="39" customHeight="1" spans="1:7">
      <c r="A2" s="127" t="str">
        <f>"2025"&amp;"年“三公”经费支出预算表"</f>
        <v>2025年“三公”经费支出预算表</v>
      </c>
      <c r="B2" s="50"/>
      <c r="C2" s="50"/>
      <c r="D2" s="50"/>
      <c r="E2" s="50"/>
      <c r="F2" s="50"/>
      <c r="G2" s="50"/>
    </row>
    <row r="3" ht="18.75" customHeight="1" spans="1:7">
      <c r="A3" s="40" t="str">
        <f>"单位名称："&amp;"临沧市临翔区南美乡中心校"</f>
        <v>单位名称：临沧市临翔区南美乡中心校</v>
      </c>
      <c r="B3" s="138"/>
      <c r="C3" s="139"/>
      <c r="D3" s="61"/>
      <c r="E3" s="28"/>
      <c r="G3" s="86" t="s">
        <v>188</v>
      </c>
    </row>
    <row r="4" ht="18.75" customHeight="1" spans="1:7">
      <c r="A4" s="10" t="s">
        <v>189</v>
      </c>
      <c r="B4" s="10" t="s">
        <v>190</v>
      </c>
      <c r="C4" s="29" t="s">
        <v>191</v>
      </c>
      <c r="D4" s="12" t="s">
        <v>192</v>
      </c>
      <c r="E4" s="13"/>
      <c r="F4" s="14"/>
      <c r="G4" s="29" t="s">
        <v>193</v>
      </c>
    </row>
    <row r="5" ht="18.75" customHeight="1" spans="1:7">
      <c r="A5" s="17"/>
      <c r="B5" s="140"/>
      <c r="C5" s="31"/>
      <c r="D5" s="65" t="s">
        <v>58</v>
      </c>
      <c r="E5" s="65" t="s">
        <v>194</v>
      </c>
      <c r="F5" s="65" t="s">
        <v>195</v>
      </c>
      <c r="G5" s="31"/>
    </row>
    <row r="6" ht="18.75" customHeight="1" spans="1:7">
      <c r="A6" s="141" t="s">
        <v>56</v>
      </c>
      <c r="B6" s="142">
        <v>1</v>
      </c>
      <c r="C6" s="143">
        <v>2</v>
      </c>
      <c r="D6" s="144">
        <v>3</v>
      </c>
      <c r="E6" s="144">
        <v>4</v>
      </c>
      <c r="F6" s="144">
        <v>5</v>
      </c>
      <c r="G6" s="143">
        <v>6</v>
      </c>
    </row>
    <row r="7" ht="18.75" customHeight="1" spans="1:7">
      <c r="A7" s="141" t="s">
        <v>56</v>
      </c>
      <c r="B7" s="145"/>
      <c r="C7" s="145"/>
      <c r="D7" s="145"/>
      <c r="E7" s="145"/>
      <c r="F7" s="145"/>
      <c r="G7" s="145"/>
    </row>
    <row r="8" ht="18.75" customHeight="1" spans="1:7">
      <c r="A8" s="146" t="s">
        <v>196</v>
      </c>
      <c r="B8" s="145"/>
      <c r="C8" s="145"/>
      <c r="D8" s="145"/>
      <c r="E8" s="145"/>
      <c r="F8" s="145"/>
      <c r="G8" s="145"/>
    </row>
    <row r="9" ht="18.75" customHeight="1" spans="1:7">
      <c r="A9" s="146" t="s">
        <v>197</v>
      </c>
      <c r="B9" s="145"/>
      <c r="C9" s="145"/>
      <c r="D9" s="145"/>
      <c r="E9" s="145"/>
      <c r="F9" s="145"/>
      <c r="G9" s="145"/>
    </row>
    <row r="10" ht="18.75" customHeight="1" spans="1:7">
      <c r="A10" s="146" t="s">
        <v>198</v>
      </c>
      <c r="B10" s="145"/>
      <c r="C10" s="145"/>
      <c r="D10" s="145"/>
      <c r="E10" s="145"/>
      <c r="F10" s="145"/>
      <c r="G10" s="145"/>
    </row>
    <row r="11" ht="18.75" customHeight="1" spans="1:7">
      <c r="A11" s="146" t="s">
        <v>199</v>
      </c>
      <c r="B11" s="145"/>
      <c r="C11" s="145"/>
      <c r="D11" s="145"/>
      <c r="E11" s="145"/>
      <c r="F11" s="145"/>
      <c r="G11" s="145"/>
    </row>
    <row r="12" customHeight="1" spans="1:4">
      <c r="A12" s="36" t="s">
        <v>200</v>
      </c>
      <c r="B12" s="36"/>
      <c r="C12" s="36"/>
      <c r="D12" s="36"/>
    </row>
  </sheetData>
  <mergeCells count="8">
    <mergeCell ref="A2:G2"/>
    <mergeCell ref="A3:D3"/>
    <mergeCell ref="D4:F4"/>
    <mergeCell ref="A12:D12"/>
    <mergeCell ref="A4:A6"/>
    <mergeCell ref="B4:B5"/>
    <mergeCell ref="C4:C5"/>
    <mergeCell ref="G4:G5"/>
  </mergeCells>
  <printOptions horizontalCentered="1"/>
  <pageMargins left="0.39" right="0.39" top="0.58" bottom="0.58" header="0.51" footer="0.51"/>
  <pageSetup paperSize="9" fitToHeight="10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74"/>
  <sheetViews>
    <sheetView showZeros="0" topLeftCell="A2" workbookViewId="0">
      <selection activeCell="A8" sqref="$A8:$XFD8"/>
    </sheetView>
  </sheetViews>
  <sheetFormatPr defaultColWidth="9.14285714285714" defaultRowHeight="14.25" customHeight="1"/>
  <cols>
    <col min="1" max="1" width="32.847619047619" customWidth="1"/>
    <col min="2" max="2" width="25.4190476190476" customWidth="1"/>
    <col min="3" max="3" width="26.5714285714286" customWidth="1"/>
    <col min="4" max="4" width="10.1428571428571" customWidth="1"/>
    <col min="5" max="5" width="28.5904761904762" customWidth="1"/>
    <col min="6" max="6" width="10.2857142857143" customWidth="1"/>
    <col min="7" max="7" width="23" customWidth="1"/>
    <col min="8" max="21" width="19.847619047619" customWidth="1"/>
    <col min="22" max="23" width="20" customWidth="1"/>
  </cols>
  <sheetData>
    <row r="1" ht="15" customHeight="1" spans="2:23">
      <c r="B1" s="125"/>
      <c r="D1" s="126"/>
      <c r="E1" s="126"/>
      <c r="F1" s="126"/>
      <c r="G1" s="126"/>
      <c r="H1" s="66"/>
      <c r="I1" s="66"/>
      <c r="J1" s="66"/>
      <c r="K1" s="66"/>
      <c r="L1" s="66"/>
      <c r="M1" s="66"/>
      <c r="N1" s="28"/>
      <c r="O1" s="28"/>
      <c r="P1" s="28"/>
      <c r="Q1" s="66"/>
      <c r="U1" s="125"/>
      <c r="W1" s="37" t="s">
        <v>201</v>
      </c>
    </row>
    <row r="2" ht="39.75" customHeight="1" spans="1:23">
      <c r="A2" s="127" t="str">
        <f>"2025"&amp;"年部门基本支出预算表"</f>
        <v>2025年部门基本支出预算表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6"/>
      <c r="O2" s="6"/>
      <c r="P2" s="6"/>
      <c r="Q2" s="50"/>
      <c r="R2" s="50"/>
      <c r="S2" s="50"/>
      <c r="T2" s="50"/>
      <c r="U2" s="50"/>
      <c r="V2" s="50"/>
      <c r="W2" s="50"/>
    </row>
    <row r="3" ht="18.75" customHeight="1" spans="1:23">
      <c r="A3" s="7" t="str">
        <f>"单位名称："&amp;"临沧市临翔区南美乡中心校"</f>
        <v>单位名称：临沧市临翔区南美乡中心校</v>
      </c>
      <c r="B3" s="128"/>
      <c r="C3" s="128"/>
      <c r="D3" s="128"/>
      <c r="E3" s="128"/>
      <c r="F3" s="128"/>
      <c r="G3" s="128"/>
      <c r="H3" s="70"/>
      <c r="I3" s="70"/>
      <c r="J3" s="70"/>
      <c r="K3" s="70"/>
      <c r="L3" s="70"/>
      <c r="M3" s="70"/>
      <c r="N3" s="92"/>
      <c r="O3" s="92"/>
      <c r="P3" s="92"/>
      <c r="Q3" s="70"/>
      <c r="U3" s="125"/>
      <c r="W3" s="37" t="s">
        <v>188</v>
      </c>
    </row>
    <row r="4" ht="18" customHeight="1" spans="1:23">
      <c r="A4" s="10" t="s">
        <v>202</v>
      </c>
      <c r="B4" s="10" t="s">
        <v>203</v>
      </c>
      <c r="C4" s="10" t="s">
        <v>204</v>
      </c>
      <c r="D4" s="10" t="s">
        <v>205</v>
      </c>
      <c r="E4" s="10" t="s">
        <v>206</v>
      </c>
      <c r="F4" s="10" t="s">
        <v>207</v>
      </c>
      <c r="G4" s="10" t="s">
        <v>208</v>
      </c>
      <c r="H4" s="129" t="s">
        <v>209</v>
      </c>
      <c r="I4" s="63" t="s">
        <v>209</v>
      </c>
      <c r="J4" s="63"/>
      <c r="K4" s="63"/>
      <c r="L4" s="63"/>
      <c r="M4" s="63"/>
      <c r="N4" s="13"/>
      <c r="O4" s="13"/>
      <c r="P4" s="13"/>
      <c r="Q4" s="73" t="s">
        <v>62</v>
      </c>
      <c r="R4" s="63" t="s">
        <v>78</v>
      </c>
      <c r="S4" s="63"/>
      <c r="T4" s="63"/>
      <c r="U4" s="63"/>
      <c r="V4" s="63"/>
      <c r="W4" s="132"/>
    </row>
    <row r="5" ht="18" customHeight="1" spans="1:23">
      <c r="A5" s="15"/>
      <c r="B5" s="124"/>
      <c r="C5" s="15"/>
      <c r="D5" s="15"/>
      <c r="E5" s="15"/>
      <c r="F5" s="15"/>
      <c r="G5" s="15"/>
      <c r="H5" s="104" t="s">
        <v>210</v>
      </c>
      <c r="I5" s="129" t="s">
        <v>59</v>
      </c>
      <c r="J5" s="63"/>
      <c r="K5" s="63"/>
      <c r="L5" s="63"/>
      <c r="M5" s="132"/>
      <c r="N5" s="12" t="s">
        <v>211</v>
      </c>
      <c r="O5" s="13"/>
      <c r="P5" s="14"/>
      <c r="Q5" s="10" t="s">
        <v>62</v>
      </c>
      <c r="R5" s="129" t="s">
        <v>78</v>
      </c>
      <c r="S5" s="73" t="s">
        <v>65</v>
      </c>
      <c r="T5" s="63" t="s">
        <v>78</v>
      </c>
      <c r="U5" s="73" t="s">
        <v>67</v>
      </c>
      <c r="V5" s="73" t="s">
        <v>68</v>
      </c>
      <c r="W5" s="134" t="s">
        <v>69</v>
      </c>
    </row>
    <row r="6" ht="18.75" customHeight="1" spans="1:23">
      <c r="A6" s="30"/>
      <c r="B6" s="30"/>
      <c r="C6" s="30"/>
      <c r="D6" s="30"/>
      <c r="E6" s="30"/>
      <c r="F6" s="30"/>
      <c r="G6" s="30"/>
      <c r="H6" s="30"/>
      <c r="I6" s="133" t="s">
        <v>212</v>
      </c>
      <c r="J6" s="10" t="s">
        <v>213</v>
      </c>
      <c r="K6" s="10" t="s">
        <v>214</v>
      </c>
      <c r="L6" s="10" t="s">
        <v>215</v>
      </c>
      <c r="M6" s="10" t="s">
        <v>216</v>
      </c>
      <c r="N6" s="10" t="s">
        <v>59</v>
      </c>
      <c r="O6" s="10" t="s">
        <v>60</v>
      </c>
      <c r="P6" s="10" t="s">
        <v>61</v>
      </c>
      <c r="Q6" s="30"/>
      <c r="R6" s="10" t="s">
        <v>58</v>
      </c>
      <c r="S6" s="10" t="s">
        <v>65</v>
      </c>
      <c r="T6" s="10" t="s">
        <v>217</v>
      </c>
      <c r="U6" s="10" t="s">
        <v>67</v>
      </c>
      <c r="V6" s="10" t="s">
        <v>68</v>
      </c>
      <c r="W6" s="10" t="s">
        <v>69</v>
      </c>
    </row>
    <row r="7" ht="37.5" customHeight="1" spans="1:23">
      <c r="A7" s="107"/>
      <c r="B7" s="107"/>
      <c r="C7" s="107"/>
      <c r="D7" s="107"/>
      <c r="E7" s="107"/>
      <c r="F7" s="107"/>
      <c r="G7" s="107"/>
      <c r="H7" s="107"/>
      <c r="I7" s="91"/>
      <c r="J7" s="17" t="s">
        <v>218</v>
      </c>
      <c r="K7" s="17" t="s">
        <v>214</v>
      </c>
      <c r="L7" s="17" t="s">
        <v>215</v>
      </c>
      <c r="M7" s="17" t="s">
        <v>216</v>
      </c>
      <c r="N7" s="17" t="s">
        <v>214</v>
      </c>
      <c r="O7" s="17" t="s">
        <v>215</v>
      </c>
      <c r="P7" s="17" t="s">
        <v>216</v>
      </c>
      <c r="Q7" s="17" t="s">
        <v>62</v>
      </c>
      <c r="R7" s="17" t="s">
        <v>58</v>
      </c>
      <c r="S7" s="17" t="s">
        <v>65</v>
      </c>
      <c r="T7" s="17" t="s">
        <v>217</v>
      </c>
      <c r="U7" s="17" t="s">
        <v>67</v>
      </c>
      <c r="V7" s="17" t="s">
        <v>68</v>
      </c>
      <c r="W7" s="17" t="s">
        <v>69</v>
      </c>
    </row>
    <row r="8" ht="19.5" customHeight="1" spans="1:23">
      <c r="A8" s="130">
        <v>1</v>
      </c>
      <c r="B8" s="130">
        <v>2</v>
      </c>
      <c r="C8" s="130">
        <v>3</v>
      </c>
      <c r="D8" s="130">
        <v>4</v>
      </c>
      <c r="E8" s="130">
        <v>5</v>
      </c>
      <c r="F8" s="130">
        <v>6</v>
      </c>
      <c r="G8" s="130">
        <v>7</v>
      </c>
      <c r="H8" s="130">
        <v>8</v>
      </c>
      <c r="I8" s="130">
        <v>9</v>
      </c>
      <c r="J8" s="130">
        <v>10</v>
      </c>
      <c r="K8" s="130">
        <v>11</v>
      </c>
      <c r="L8" s="130">
        <v>12</v>
      </c>
      <c r="M8" s="130">
        <v>13</v>
      </c>
      <c r="N8" s="130">
        <v>14</v>
      </c>
      <c r="O8" s="130">
        <v>15</v>
      </c>
      <c r="P8" s="130">
        <v>16</v>
      </c>
      <c r="Q8" s="130">
        <v>17</v>
      </c>
      <c r="R8" s="130">
        <v>18</v>
      </c>
      <c r="S8" s="130">
        <v>19</v>
      </c>
      <c r="T8" s="130">
        <v>20</v>
      </c>
      <c r="U8" s="130">
        <v>21</v>
      </c>
      <c r="V8" s="130">
        <v>22</v>
      </c>
      <c r="W8" s="130">
        <v>23</v>
      </c>
    </row>
    <row r="9" ht="21" customHeight="1" spans="1:23">
      <c r="A9" s="131" t="s">
        <v>71</v>
      </c>
      <c r="B9" s="131"/>
      <c r="C9" s="131"/>
      <c r="D9" s="131"/>
      <c r="E9" s="131"/>
      <c r="F9" s="131"/>
      <c r="G9" s="131"/>
      <c r="H9" s="23">
        <v>8759847.7</v>
      </c>
      <c r="I9" s="23">
        <v>8529047.7</v>
      </c>
      <c r="J9" s="23"/>
      <c r="K9" s="23"/>
      <c r="L9" s="23">
        <v>8529047.7</v>
      </c>
      <c r="M9" s="23"/>
      <c r="N9" s="23">
        <v>230800</v>
      </c>
      <c r="O9" s="23"/>
      <c r="P9" s="23"/>
      <c r="Q9" s="23"/>
      <c r="R9" s="23"/>
      <c r="S9" s="23"/>
      <c r="T9" s="23"/>
      <c r="U9" s="23"/>
      <c r="V9" s="23"/>
      <c r="W9" s="23"/>
    </row>
    <row r="10" ht="21" customHeight="1" spans="1:23">
      <c r="A10" s="131"/>
      <c r="B10" s="21" t="s">
        <v>219</v>
      </c>
      <c r="C10" s="21" t="s">
        <v>220</v>
      </c>
      <c r="D10" s="21" t="s">
        <v>90</v>
      </c>
      <c r="E10" s="21" t="s">
        <v>91</v>
      </c>
      <c r="F10" s="21" t="s">
        <v>221</v>
      </c>
      <c r="G10" s="21" t="s">
        <v>222</v>
      </c>
      <c r="H10" s="23">
        <v>1541904</v>
      </c>
      <c r="I10" s="23">
        <v>1541904</v>
      </c>
      <c r="J10" s="23"/>
      <c r="K10" s="23"/>
      <c r="L10" s="23">
        <v>1541904</v>
      </c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</row>
    <row r="11" ht="21" customHeight="1" spans="1:23">
      <c r="A11" s="111"/>
      <c r="B11" s="21" t="s">
        <v>219</v>
      </c>
      <c r="C11" s="21" t="s">
        <v>220</v>
      </c>
      <c r="D11" s="21" t="s">
        <v>92</v>
      </c>
      <c r="E11" s="21" t="s">
        <v>93</v>
      </c>
      <c r="F11" s="21" t="s">
        <v>221</v>
      </c>
      <c r="G11" s="21" t="s">
        <v>222</v>
      </c>
      <c r="H11" s="23">
        <v>720132</v>
      </c>
      <c r="I11" s="23">
        <v>720132</v>
      </c>
      <c r="J11" s="23"/>
      <c r="K11" s="23"/>
      <c r="L11" s="23">
        <v>720132</v>
      </c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</row>
    <row r="12" ht="21" customHeight="1" spans="1:23">
      <c r="A12" s="111"/>
      <c r="B12" s="21" t="s">
        <v>219</v>
      </c>
      <c r="C12" s="21" t="s">
        <v>220</v>
      </c>
      <c r="D12" s="21" t="s">
        <v>90</v>
      </c>
      <c r="E12" s="21" t="s">
        <v>91</v>
      </c>
      <c r="F12" s="21" t="s">
        <v>223</v>
      </c>
      <c r="G12" s="21" t="s">
        <v>224</v>
      </c>
      <c r="H12" s="23">
        <v>192000</v>
      </c>
      <c r="I12" s="23">
        <v>192000</v>
      </c>
      <c r="J12" s="23"/>
      <c r="K12" s="23"/>
      <c r="L12" s="23">
        <v>192000</v>
      </c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</row>
    <row r="13" ht="21" customHeight="1" spans="1:23">
      <c r="A13" s="111"/>
      <c r="B13" s="21" t="s">
        <v>219</v>
      </c>
      <c r="C13" s="21" t="s">
        <v>220</v>
      </c>
      <c r="D13" s="21" t="s">
        <v>92</v>
      </c>
      <c r="E13" s="21" t="s">
        <v>93</v>
      </c>
      <c r="F13" s="21" t="s">
        <v>223</v>
      </c>
      <c r="G13" s="21" t="s">
        <v>224</v>
      </c>
      <c r="H13" s="23">
        <v>84000</v>
      </c>
      <c r="I13" s="23">
        <v>84000</v>
      </c>
      <c r="J13" s="23"/>
      <c r="K13" s="23"/>
      <c r="L13" s="23">
        <v>84000</v>
      </c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</row>
    <row r="14" ht="21" customHeight="1" spans="1:23">
      <c r="A14" s="111"/>
      <c r="B14" s="21" t="s">
        <v>219</v>
      </c>
      <c r="C14" s="21" t="s">
        <v>220</v>
      </c>
      <c r="D14" s="21" t="s">
        <v>90</v>
      </c>
      <c r="E14" s="21" t="s">
        <v>91</v>
      </c>
      <c r="F14" s="21" t="s">
        <v>223</v>
      </c>
      <c r="G14" s="21" t="s">
        <v>224</v>
      </c>
      <c r="H14" s="23">
        <v>194112</v>
      </c>
      <c r="I14" s="23">
        <v>194112</v>
      </c>
      <c r="J14" s="23"/>
      <c r="K14" s="23"/>
      <c r="L14" s="23">
        <v>194112</v>
      </c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</row>
    <row r="15" ht="21" customHeight="1" spans="1:23">
      <c r="A15" s="111"/>
      <c r="B15" s="21" t="s">
        <v>219</v>
      </c>
      <c r="C15" s="21" t="s">
        <v>220</v>
      </c>
      <c r="D15" s="21" t="s">
        <v>92</v>
      </c>
      <c r="E15" s="21" t="s">
        <v>93</v>
      </c>
      <c r="F15" s="21" t="s">
        <v>223</v>
      </c>
      <c r="G15" s="21" t="s">
        <v>224</v>
      </c>
      <c r="H15" s="23">
        <v>85092</v>
      </c>
      <c r="I15" s="23">
        <v>85092</v>
      </c>
      <c r="J15" s="23"/>
      <c r="K15" s="23"/>
      <c r="L15" s="23">
        <v>85092</v>
      </c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</row>
    <row r="16" ht="21" customHeight="1" spans="1:23">
      <c r="A16" s="111"/>
      <c r="B16" s="21" t="s">
        <v>225</v>
      </c>
      <c r="C16" s="21" t="s">
        <v>226</v>
      </c>
      <c r="D16" s="21" t="s">
        <v>90</v>
      </c>
      <c r="E16" s="21" t="s">
        <v>91</v>
      </c>
      <c r="F16" s="21" t="s">
        <v>223</v>
      </c>
      <c r="G16" s="21" t="s">
        <v>224</v>
      </c>
      <c r="H16" s="23">
        <v>309600</v>
      </c>
      <c r="I16" s="23">
        <v>309600</v>
      </c>
      <c r="J16" s="23"/>
      <c r="K16" s="23"/>
      <c r="L16" s="23">
        <v>309600</v>
      </c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</row>
    <row r="17" ht="21" customHeight="1" spans="1:23">
      <c r="A17" s="111"/>
      <c r="B17" s="21" t="s">
        <v>225</v>
      </c>
      <c r="C17" s="21" t="s">
        <v>226</v>
      </c>
      <c r="D17" s="21" t="s">
        <v>92</v>
      </c>
      <c r="E17" s="21" t="s">
        <v>93</v>
      </c>
      <c r="F17" s="21" t="s">
        <v>223</v>
      </c>
      <c r="G17" s="21" t="s">
        <v>224</v>
      </c>
      <c r="H17" s="23">
        <v>134400</v>
      </c>
      <c r="I17" s="23">
        <v>134400</v>
      </c>
      <c r="J17" s="23"/>
      <c r="K17" s="23"/>
      <c r="L17" s="23">
        <v>134400</v>
      </c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</row>
    <row r="18" ht="21" customHeight="1" spans="1:23">
      <c r="A18" s="111"/>
      <c r="B18" s="21" t="s">
        <v>219</v>
      </c>
      <c r="C18" s="21" t="s">
        <v>220</v>
      </c>
      <c r="D18" s="21" t="s">
        <v>90</v>
      </c>
      <c r="E18" s="21" t="s">
        <v>91</v>
      </c>
      <c r="F18" s="21" t="s">
        <v>227</v>
      </c>
      <c r="G18" s="21" t="s">
        <v>228</v>
      </c>
      <c r="H18" s="23">
        <v>436080</v>
      </c>
      <c r="I18" s="23">
        <v>436080</v>
      </c>
      <c r="J18" s="23"/>
      <c r="K18" s="23"/>
      <c r="L18" s="23">
        <v>436080</v>
      </c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</row>
    <row r="19" ht="21" customHeight="1" spans="1:23">
      <c r="A19" s="111"/>
      <c r="B19" s="21" t="s">
        <v>219</v>
      </c>
      <c r="C19" s="21" t="s">
        <v>220</v>
      </c>
      <c r="D19" s="21" t="s">
        <v>92</v>
      </c>
      <c r="E19" s="21" t="s">
        <v>93</v>
      </c>
      <c r="F19" s="21" t="s">
        <v>227</v>
      </c>
      <c r="G19" s="21" t="s">
        <v>228</v>
      </c>
      <c r="H19" s="23">
        <v>191880</v>
      </c>
      <c r="I19" s="23">
        <v>191880</v>
      </c>
      <c r="J19" s="23"/>
      <c r="K19" s="23"/>
      <c r="L19" s="23">
        <v>191880</v>
      </c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</row>
    <row r="20" ht="21" customHeight="1" spans="1:23">
      <c r="A20" s="111"/>
      <c r="B20" s="21" t="s">
        <v>229</v>
      </c>
      <c r="C20" s="21" t="s">
        <v>230</v>
      </c>
      <c r="D20" s="21" t="s">
        <v>90</v>
      </c>
      <c r="E20" s="21" t="s">
        <v>91</v>
      </c>
      <c r="F20" s="21" t="s">
        <v>227</v>
      </c>
      <c r="G20" s="21" t="s">
        <v>228</v>
      </c>
      <c r="H20" s="23">
        <v>576000</v>
      </c>
      <c r="I20" s="23">
        <v>576000</v>
      </c>
      <c r="J20" s="23"/>
      <c r="K20" s="23"/>
      <c r="L20" s="23">
        <v>576000</v>
      </c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</row>
    <row r="21" ht="21" customHeight="1" spans="1:23">
      <c r="A21" s="111"/>
      <c r="B21" s="21" t="s">
        <v>229</v>
      </c>
      <c r="C21" s="21" t="s">
        <v>230</v>
      </c>
      <c r="D21" s="21" t="s">
        <v>92</v>
      </c>
      <c r="E21" s="21" t="s">
        <v>93</v>
      </c>
      <c r="F21" s="21" t="s">
        <v>227</v>
      </c>
      <c r="G21" s="21" t="s">
        <v>228</v>
      </c>
      <c r="H21" s="23">
        <v>252000</v>
      </c>
      <c r="I21" s="23">
        <v>252000</v>
      </c>
      <c r="J21" s="23"/>
      <c r="K21" s="23"/>
      <c r="L21" s="23">
        <v>252000</v>
      </c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</row>
    <row r="22" ht="21" customHeight="1" spans="1:23">
      <c r="A22" s="111"/>
      <c r="B22" s="21" t="s">
        <v>219</v>
      </c>
      <c r="C22" s="21" t="s">
        <v>220</v>
      </c>
      <c r="D22" s="21" t="s">
        <v>90</v>
      </c>
      <c r="E22" s="21" t="s">
        <v>91</v>
      </c>
      <c r="F22" s="21" t="s">
        <v>227</v>
      </c>
      <c r="G22" s="21" t="s">
        <v>228</v>
      </c>
      <c r="H22" s="23">
        <v>884676</v>
      </c>
      <c r="I22" s="23">
        <v>884676</v>
      </c>
      <c r="J22" s="23"/>
      <c r="K22" s="23"/>
      <c r="L22" s="23">
        <v>884676</v>
      </c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</row>
    <row r="23" ht="21" customHeight="1" spans="1:23">
      <c r="A23" s="111"/>
      <c r="B23" s="21" t="s">
        <v>219</v>
      </c>
      <c r="C23" s="21" t="s">
        <v>220</v>
      </c>
      <c r="D23" s="21" t="s">
        <v>92</v>
      </c>
      <c r="E23" s="21" t="s">
        <v>93</v>
      </c>
      <c r="F23" s="21" t="s">
        <v>227</v>
      </c>
      <c r="G23" s="21" t="s">
        <v>228</v>
      </c>
      <c r="H23" s="23">
        <v>393084</v>
      </c>
      <c r="I23" s="23">
        <v>393084</v>
      </c>
      <c r="J23" s="23"/>
      <c r="K23" s="23"/>
      <c r="L23" s="23">
        <v>393084</v>
      </c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</row>
    <row r="24" ht="21" customHeight="1" spans="1:23">
      <c r="A24" s="111"/>
      <c r="B24" s="21" t="s">
        <v>231</v>
      </c>
      <c r="C24" s="21" t="s">
        <v>232</v>
      </c>
      <c r="D24" s="21" t="s">
        <v>109</v>
      </c>
      <c r="E24" s="21" t="s">
        <v>110</v>
      </c>
      <c r="F24" s="21" t="s">
        <v>233</v>
      </c>
      <c r="G24" s="21" t="s">
        <v>234</v>
      </c>
      <c r="H24" s="23">
        <v>711513.6</v>
      </c>
      <c r="I24" s="23">
        <v>711513.6</v>
      </c>
      <c r="J24" s="23"/>
      <c r="K24" s="23"/>
      <c r="L24" s="23">
        <v>711513.6</v>
      </c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</row>
    <row r="25" ht="21" customHeight="1" spans="1:23">
      <c r="A25" s="111"/>
      <c r="B25" s="21" t="s">
        <v>231</v>
      </c>
      <c r="C25" s="21" t="s">
        <v>232</v>
      </c>
      <c r="D25" s="21" t="s">
        <v>109</v>
      </c>
      <c r="E25" s="21" t="s">
        <v>110</v>
      </c>
      <c r="F25" s="21" t="s">
        <v>233</v>
      </c>
      <c r="G25" s="21" t="s">
        <v>234</v>
      </c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</row>
    <row r="26" ht="21" customHeight="1" spans="1:23">
      <c r="A26" s="111"/>
      <c r="B26" s="21" t="s">
        <v>231</v>
      </c>
      <c r="C26" s="21" t="s">
        <v>232</v>
      </c>
      <c r="D26" s="21" t="s">
        <v>122</v>
      </c>
      <c r="E26" s="21" t="s">
        <v>123</v>
      </c>
      <c r="F26" s="21" t="s">
        <v>235</v>
      </c>
      <c r="G26" s="21" t="s">
        <v>236</v>
      </c>
      <c r="H26" s="23">
        <v>315734.16</v>
      </c>
      <c r="I26" s="23">
        <v>315734.16</v>
      </c>
      <c r="J26" s="23"/>
      <c r="K26" s="23"/>
      <c r="L26" s="23">
        <v>315734.16</v>
      </c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</row>
    <row r="27" ht="21" customHeight="1" spans="1:23">
      <c r="A27" s="111"/>
      <c r="B27" s="21" t="s">
        <v>231</v>
      </c>
      <c r="C27" s="21" t="s">
        <v>232</v>
      </c>
      <c r="D27" s="21" t="s">
        <v>237</v>
      </c>
      <c r="E27" s="21" t="s">
        <v>238</v>
      </c>
      <c r="F27" s="21" t="s">
        <v>235</v>
      </c>
      <c r="G27" s="21" t="s">
        <v>236</v>
      </c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</row>
    <row r="28" ht="21" customHeight="1" spans="1:23">
      <c r="A28" s="111"/>
      <c r="B28" s="21" t="s">
        <v>231</v>
      </c>
      <c r="C28" s="21" t="s">
        <v>232</v>
      </c>
      <c r="D28" s="21" t="s">
        <v>124</v>
      </c>
      <c r="E28" s="21" t="s">
        <v>125</v>
      </c>
      <c r="F28" s="21" t="s">
        <v>239</v>
      </c>
      <c r="G28" s="21" t="s">
        <v>240</v>
      </c>
      <c r="H28" s="23">
        <v>133408.8</v>
      </c>
      <c r="I28" s="23">
        <v>133408.8</v>
      </c>
      <c r="J28" s="23"/>
      <c r="K28" s="23"/>
      <c r="L28" s="23">
        <v>133408.8</v>
      </c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</row>
    <row r="29" ht="21" customHeight="1" spans="1:23">
      <c r="A29" s="111"/>
      <c r="B29" s="21" t="s">
        <v>231</v>
      </c>
      <c r="C29" s="21" t="s">
        <v>232</v>
      </c>
      <c r="D29" s="21" t="s">
        <v>124</v>
      </c>
      <c r="E29" s="21" t="s">
        <v>125</v>
      </c>
      <c r="F29" s="21" t="s">
        <v>239</v>
      </c>
      <c r="G29" s="21" t="s">
        <v>240</v>
      </c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</row>
    <row r="30" ht="21" customHeight="1" spans="1:23">
      <c r="A30" s="111"/>
      <c r="B30" s="21" t="s">
        <v>231</v>
      </c>
      <c r="C30" s="21" t="s">
        <v>232</v>
      </c>
      <c r="D30" s="21" t="s">
        <v>124</v>
      </c>
      <c r="E30" s="21" t="s">
        <v>125</v>
      </c>
      <c r="F30" s="21" t="s">
        <v>239</v>
      </c>
      <c r="G30" s="21" t="s">
        <v>240</v>
      </c>
      <c r="H30" s="23">
        <v>32762.84</v>
      </c>
      <c r="I30" s="23">
        <v>32762.84</v>
      </c>
      <c r="J30" s="23"/>
      <c r="K30" s="23"/>
      <c r="L30" s="23">
        <v>32762.84</v>
      </c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</row>
    <row r="31" ht="21" customHeight="1" spans="1:23">
      <c r="A31" s="111"/>
      <c r="B31" s="21" t="s">
        <v>231</v>
      </c>
      <c r="C31" s="21" t="s">
        <v>232</v>
      </c>
      <c r="D31" s="21" t="s">
        <v>124</v>
      </c>
      <c r="E31" s="21" t="s">
        <v>125</v>
      </c>
      <c r="F31" s="21" t="s">
        <v>239</v>
      </c>
      <c r="G31" s="21" t="s">
        <v>240</v>
      </c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</row>
    <row r="32" ht="21" customHeight="1" spans="1:23">
      <c r="A32" s="111"/>
      <c r="B32" s="21" t="s">
        <v>231</v>
      </c>
      <c r="C32" s="21" t="s">
        <v>232</v>
      </c>
      <c r="D32" s="21" t="s">
        <v>126</v>
      </c>
      <c r="E32" s="21" t="s">
        <v>127</v>
      </c>
      <c r="F32" s="21" t="s">
        <v>241</v>
      </c>
      <c r="G32" s="21" t="s">
        <v>242</v>
      </c>
      <c r="H32" s="23">
        <v>10488</v>
      </c>
      <c r="I32" s="23">
        <v>10488</v>
      </c>
      <c r="J32" s="23"/>
      <c r="K32" s="23"/>
      <c r="L32" s="23">
        <v>10488</v>
      </c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</row>
    <row r="33" ht="21" customHeight="1" spans="1:23">
      <c r="A33" s="111"/>
      <c r="B33" s="21" t="s">
        <v>231</v>
      </c>
      <c r="C33" s="21" t="s">
        <v>232</v>
      </c>
      <c r="D33" s="21" t="s">
        <v>117</v>
      </c>
      <c r="E33" s="21" t="s">
        <v>116</v>
      </c>
      <c r="F33" s="21" t="s">
        <v>241</v>
      </c>
      <c r="G33" s="21" t="s">
        <v>242</v>
      </c>
      <c r="H33" s="23">
        <v>31128.72</v>
      </c>
      <c r="I33" s="23">
        <v>31128.72</v>
      </c>
      <c r="J33" s="23"/>
      <c r="K33" s="23"/>
      <c r="L33" s="23">
        <v>31128.72</v>
      </c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</row>
    <row r="34" ht="21" customHeight="1" spans="1:23">
      <c r="A34" s="111"/>
      <c r="B34" s="21" t="s">
        <v>231</v>
      </c>
      <c r="C34" s="21" t="s">
        <v>232</v>
      </c>
      <c r="D34" s="21" t="s">
        <v>126</v>
      </c>
      <c r="E34" s="21" t="s">
        <v>127</v>
      </c>
      <c r="F34" s="21" t="s">
        <v>241</v>
      </c>
      <c r="G34" s="21" t="s">
        <v>242</v>
      </c>
      <c r="H34" s="23">
        <v>8893.92</v>
      </c>
      <c r="I34" s="23">
        <v>8893.92</v>
      </c>
      <c r="J34" s="23"/>
      <c r="K34" s="23"/>
      <c r="L34" s="23">
        <v>8893.92</v>
      </c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</row>
    <row r="35" ht="21" customHeight="1" spans="1:23">
      <c r="A35" s="111"/>
      <c r="B35" s="21" t="s">
        <v>231</v>
      </c>
      <c r="C35" s="21" t="s">
        <v>232</v>
      </c>
      <c r="D35" s="21" t="s">
        <v>126</v>
      </c>
      <c r="E35" s="21" t="s">
        <v>127</v>
      </c>
      <c r="F35" s="21" t="s">
        <v>241</v>
      </c>
      <c r="G35" s="21" t="s">
        <v>242</v>
      </c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</row>
    <row r="36" ht="21" customHeight="1" spans="1:23">
      <c r="A36" s="111"/>
      <c r="B36" s="21" t="s">
        <v>231</v>
      </c>
      <c r="C36" s="21" t="s">
        <v>232</v>
      </c>
      <c r="D36" s="21" t="s">
        <v>126</v>
      </c>
      <c r="E36" s="21" t="s">
        <v>127</v>
      </c>
      <c r="F36" s="21" t="s">
        <v>241</v>
      </c>
      <c r="G36" s="21" t="s">
        <v>242</v>
      </c>
      <c r="H36" s="23">
        <v>2964</v>
      </c>
      <c r="I36" s="23">
        <v>2964</v>
      </c>
      <c r="J36" s="23"/>
      <c r="K36" s="23"/>
      <c r="L36" s="23">
        <v>2964</v>
      </c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</row>
    <row r="37" ht="21" customHeight="1" spans="1:23">
      <c r="A37" s="111"/>
      <c r="B37" s="21" t="s">
        <v>231</v>
      </c>
      <c r="C37" s="21" t="s">
        <v>232</v>
      </c>
      <c r="D37" s="21" t="s">
        <v>117</v>
      </c>
      <c r="E37" s="21" t="s">
        <v>116</v>
      </c>
      <c r="F37" s="21" t="s">
        <v>241</v>
      </c>
      <c r="G37" s="21" t="s">
        <v>242</v>
      </c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</row>
    <row r="38" ht="21" customHeight="1" spans="1:23">
      <c r="A38" s="111"/>
      <c r="B38" s="21" t="s">
        <v>231</v>
      </c>
      <c r="C38" s="21" t="s">
        <v>232</v>
      </c>
      <c r="D38" s="21" t="s">
        <v>126</v>
      </c>
      <c r="E38" s="21" t="s">
        <v>127</v>
      </c>
      <c r="F38" s="21" t="s">
        <v>241</v>
      </c>
      <c r="G38" s="21" t="s">
        <v>242</v>
      </c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</row>
    <row r="39" ht="21" customHeight="1" spans="1:23">
      <c r="A39" s="111"/>
      <c r="B39" s="21" t="s">
        <v>231</v>
      </c>
      <c r="C39" s="21" t="s">
        <v>232</v>
      </c>
      <c r="D39" s="21" t="s">
        <v>126</v>
      </c>
      <c r="E39" s="21" t="s">
        <v>127</v>
      </c>
      <c r="F39" s="21" t="s">
        <v>241</v>
      </c>
      <c r="G39" s="21" t="s">
        <v>242</v>
      </c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</row>
    <row r="40" ht="21" customHeight="1" spans="1:23">
      <c r="A40" s="111"/>
      <c r="B40" s="21" t="s">
        <v>243</v>
      </c>
      <c r="C40" s="21" t="s">
        <v>133</v>
      </c>
      <c r="D40" s="21" t="s">
        <v>132</v>
      </c>
      <c r="E40" s="21" t="s">
        <v>133</v>
      </c>
      <c r="F40" s="21" t="s">
        <v>244</v>
      </c>
      <c r="G40" s="21" t="s">
        <v>133</v>
      </c>
      <c r="H40" s="23">
        <v>533635.2</v>
      </c>
      <c r="I40" s="23">
        <v>533635.2</v>
      </c>
      <c r="J40" s="23"/>
      <c r="K40" s="23"/>
      <c r="L40" s="23">
        <v>533635.2</v>
      </c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</row>
    <row r="41" ht="21" customHeight="1" spans="1:23">
      <c r="A41" s="111"/>
      <c r="B41" s="21" t="s">
        <v>243</v>
      </c>
      <c r="C41" s="21" t="s">
        <v>133</v>
      </c>
      <c r="D41" s="21" t="s">
        <v>132</v>
      </c>
      <c r="E41" s="21" t="s">
        <v>133</v>
      </c>
      <c r="F41" s="21" t="s">
        <v>244</v>
      </c>
      <c r="G41" s="21" t="s">
        <v>133</v>
      </c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</row>
    <row r="42" ht="21" customHeight="1" spans="1:23">
      <c r="A42" s="111"/>
      <c r="B42" s="21" t="s">
        <v>245</v>
      </c>
      <c r="C42" s="21" t="s">
        <v>246</v>
      </c>
      <c r="D42" s="21" t="s">
        <v>90</v>
      </c>
      <c r="E42" s="21" t="s">
        <v>91</v>
      </c>
      <c r="F42" s="21" t="s">
        <v>247</v>
      </c>
      <c r="G42" s="21" t="s">
        <v>248</v>
      </c>
      <c r="H42" s="23">
        <v>6000</v>
      </c>
      <c r="I42" s="23">
        <v>6000</v>
      </c>
      <c r="J42" s="23"/>
      <c r="K42" s="23"/>
      <c r="L42" s="23">
        <v>6000</v>
      </c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</row>
    <row r="43" ht="21" customHeight="1" spans="1:23">
      <c r="A43" s="111"/>
      <c r="B43" s="21" t="s">
        <v>245</v>
      </c>
      <c r="C43" s="21" t="s">
        <v>246</v>
      </c>
      <c r="D43" s="21" t="s">
        <v>90</v>
      </c>
      <c r="E43" s="21" t="s">
        <v>91</v>
      </c>
      <c r="F43" s="21" t="s">
        <v>249</v>
      </c>
      <c r="G43" s="21" t="s">
        <v>250</v>
      </c>
      <c r="H43" s="23">
        <v>2000</v>
      </c>
      <c r="I43" s="23">
        <v>2000</v>
      </c>
      <c r="J43" s="23"/>
      <c r="K43" s="23"/>
      <c r="L43" s="23">
        <v>2000</v>
      </c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</row>
    <row r="44" ht="21" customHeight="1" spans="1:23">
      <c r="A44" s="111"/>
      <c r="B44" s="21" t="s">
        <v>245</v>
      </c>
      <c r="C44" s="21" t="s">
        <v>246</v>
      </c>
      <c r="D44" s="21" t="s">
        <v>90</v>
      </c>
      <c r="E44" s="21" t="s">
        <v>91</v>
      </c>
      <c r="F44" s="21" t="s">
        <v>251</v>
      </c>
      <c r="G44" s="21" t="s">
        <v>252</v>
      </c>
      <c r="H44" s="23">
        <v>1000</v>
      </c>
      <c r="I44" s="23">
        <v>1000</v>
      </c>
      <c r="J44" s="23"/>
      <c r="K44" s="23"/>
      <c r="L44" s="23">
        <v>1000</v>
      </c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</row>
    <row r="45" ht="21" customHeight="1" spans="1:23">
      <c r="A45" s="111"/>
      <c r="B45" s="21" t="s">
        <v>245</v>
      </c>
      <c r="C45" s="21" t="s">
        <v>246</v>
      </c>
      <c r="D45" s="21" t="s">
        <v>90</v>
      </c>
      <c r="E45" s="21" t="s">
        <v>91</v>
      </c>
      <c r="F45" s="21" t="s">
        <v>253</v>
      </c>
      <c r="G45" s="21" t="s">
        <v>254</v>
      </c>
      <c r="H45" s="23">
        <v>3000</v>
      </c>
      <c r="I45" s="23">
        <v>3000</v>
      </c>
      <c r="J45" s="23"/>
      <c r="K45" s="23"/>
      <c r="L45" s="23">
        <v>3000</v>
      </c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</row>
    <row r="46" ht="21" customHeight="1" spans="1:23">
      <c r="A46" s="111"/>
      <c r="B46" s="21" t="s">
        <v>245</v>
      </c>
      <c r="C46" s="21" t="s">
        <v>246</v>
      </c>
      <c r="D46" s="21" t="s">
        <v>90</v>
      </c>
      <c r="E46" s="21" t="s">
        <v>91</v>
      </c>
      <c r="F46" s="21" t="s">
        <v>255</v>
      </c>
      <c r="G46" s="21" t="s">
        <v>256</v>
      </c>
      <c r="H46" s="23">
        <v>1000</v>
      </c>
      <c r="I46" s="23">
        <v>1000</v>
      </c>
      <c r="J46" s="23"/>
      <c r="K46" s="23"/>
      <c r="L46" s="23">
        <v>1000</v>
      </c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</row>
    <row r="47" ht="21" customHeight="1" spans="1:23">
      <c r="A47" s="111"/>
      <c r="B47" s="21" t="s">
        <v>245</v>
      </c>
      <c r="C47" s="21" t="s">
        <v>246</v>
      </c>
      <c r="D47" s="21" t="s">
        <v>90</v>
      </c>
      <c r="E47" s="21" t="s">
        <v>91</v>
      </c>
      <c r="F47" s="21" t="s">
        <v>257</v>
      </c>
      <c r="G47" s="21" t="s">
        <v>258</v>
      </c>
      <c r="H47" s="23">
        <v>2000</v>
      </c>
      <c r="I47" s="23">
        <v>2000</v>
      </c>
      <c r="J47" s="23"/>
      <c r="K47" s="23"/>
      <c r="L47" s="23">
        <v>2000</v>
      </c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</row>
    <row r="48" ht="21" customHeight="1" spans="1:23">
      <c r="A48" s="111"/>
      <c r="B48" s="21" t="s">
        <v>245</v>
      </c>
      <c r="C48" s="21" t="s">
        <v>246</v>
      </c>
      <c r="D48" s="21" t="s">
        <v>90</v>
      </c>
      <c r="E48" s="21" t="s">
        <v>91</v>
      </c>
      <c r="F48" s="21" t="s">
        <v>259</v>
      </c>
      <c r="G48" s="21" t="s">
        <v>260</v>
      </c>
      <c r="H48" s="23">
        <v>2000</v>
      </c>
      <c r="I48" s="23">
        <v>2000</v>
      </c>
      <c r="J48" s="23"/>
      <c r="K48" s="23"/>
      <c r="L48" s="23">
        <v>2000</v>
      </c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</row>
    <row r="49" ht="21" customHeight="1" spans="1:23">
      <c r="A49" s="111"/>
      <c r="B49" s="21" t="s">
        <v>245</v>
      </c>
      <c r="C49" s="21" t="s">
        <v>246</v>
      </c>
      <c r="D49" s="21" t="s">
        <v>90</v>
      </c>
      <c r="E49" s="21" t="s">
        <v>91</v>
      </c>
      <c r="F49" s="21" t="s">
        <v>261</v>
      </c>
      <c r="G49" s="21" t="s">
        <v>262</v>
      </c>
      <c r="H49" s="23">
        <v>1000</v>
      </c>
      <c r="I49" s="23">
        <v>1000</v>
      </c>
      <c r="J49" s="23"/>
      <c r="K49" s="23"/>
      <c r="L49" s="23">
        <v>1000</v>
      </c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</row>
    <row r="50" ht="21" customHeight="1" spans="1:23">
      <c r="A50" s="111"/>
      <c r="B50" s="21" t="s">
        <v>245</v>
      </c>
      <c r="C50" s="21" t="s">
        <v>246</v>
      </c>
      <c r="D50" s="21" t="s">
        <v>90</v>
      </c>
      <c r="E50" s="21" t="s">
        <v>91</v>
      </c>
      <c r="F50" s="21" t="s">
        <v>263</v>
      </c>
      <c r="G50" s="21" t="s">
        <v>264</v>
      </c>
      <c r="H50" s="23">
        <v>2000</v>
      </c>
      <c r="I50" s="23">
        <v>2000</v>
      </c>
      <c r="J50" s="23"/>
      <c r="K50" s="23"/>
      <c r="L50" s="23">
        <v>2000</v>
      </c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</row>
    <row r="51" ht="21" customHeight="1" spans="1:23">
      <c r="A51" s="111"/>
      <c r="B51" s="21" t="s">
        <v>245</v>
      </c>
      <c r="C51" s="21" t="s">
        <v>246</v>
      </c>
      <c r="D51" s="21" t="s">
        <v>90</v>
      </c>
      <c r="E51" s="21" t="s">
        <v>91</v>
      </c>
      <c r="F51" s="21" t="s">
        <v>257</v>
      </c>
      <c r="G51" s="21" t="s">
        <v>258</v>
      </c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</row>
    <row r="52" ht="21" customHeight="1" spans="1:23">
      <c r="A52" s="111"/>
      <c r="B52" s="21" t="s">
        <v>245</v>
      </c>
      <c r="C52" s="21" t="s">
        <v>246</v>
      </c>
      <c r="D52" s="21" t="s">
        <v>92</v>
      </c>
      <c r="E52" s="21" t="s">
        <v>93</v>
      </c>
      <c r="F52" s="21" t="s">
        <v>265</v>
      </c>
      <c r="G52" s="21" t="s">
        <v>266</v>
      </c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</row>
    <row r="53" ht="21" customHeight="1" spans="1:23">
      <c r="A53" s="111"/>
      <c r="B53" s="21" t="s">
        <v>267</v>
      </c>
      <c r="C53" s="21" t="s">
        <v>268</v>
      </c>
      <c r="D53" s="21" t="s">
        <v>92</v>
      </c>
      <c r="E53" s="21" t="s">
        <v>93</v>
      </c>
      <c r="F53" s="21" t="s">
        <v>265</v>
      </c>
      <c r="G53" s="21" t="s">
        <v>266</v>
      </c>
      <c r="H53" s="23">
        <v>91520</v>
      </c>
      <c r="I53" s="23">
        <v>91520</v>
      </c>
      <c r="J53" s="23"/>
      <c r="K53" s="23"/>
      <c r="L53" s="23">
        <v>91520</v>
      </c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</row>
    <row r="54" ht="21" customHeight="1" spans="1:23">
      <c r="A54" s="111"/>
      <c r="B54" s="21" t="s">
        <v>269</v>
      </c>
      <c r="C54" s="21" t="s">
        <v>270</v>
      </c>
      <c r="D54" s="21" t="s">
        <v>90</v>
      </c>
      <c r="E54" s="21" t="s">
        <v>91</v>
      </c>
      <c r="F54" s="21" t="s">
        <v>265</v>
      </c>
      <c r="G54" s="21" t="s">
        <v>266</v>
      </c>
      <c r="H54" s="23">
        <v>129000</v>
      </c>
      <c r="I54" s="23">
        <v>129000</v>
      </c>
      <c r="J54" s="23"/>
      <c r="K54" s="23"/>
      <c r="L54" s="23">
        <v>129000</v>
      </c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</row>
    <row r="55" ht="21" customHeight="1" spans="1:23">
      <c r="A55" s="111"/>
      <c r="B55" s="21" t="s">
        <v>271</v>
      </c>
      <c r="C55" s="21" t="s">
        <v>272</v>
      </c>
      <c r="D55" s="21" t="s">
        <v>90</v>
      </c>
      <c r="E55" s="21" t="s">
        <v>91</v>
      </c>
      <c r="F55" s="21" t="s">
        <v>273</v>
      </c>
      <c r="G55" s="21" t="s">
        <v>272</v>
      </c>
      <c r="H55" s="23">
        <v>30838.08</v>
      </c>
      <c r="I55" s="23">
        <v>30838.08</v>
      </c>
      <c r="J55" s="23"/>
      <c r="K55" s="23"/>
      <c r="L55" s="23">
        <v>30838.08</v>
      </c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</row>
    <row r="56" ht="21" customHeight="1" spans="1:23">
      <c r="A56" s="111"/>
      <c r="B56" s="21" t="s">
        <v>271</v>
      </c>
      <c r="C56" s="21" t="s">
        <v>272</v>
      </c>
      <c r="D56" s="21" t="s">
        <v>92</v>
      </c>
      <c r="E56" s="21" t="s">
        <v>93</v>
      </c>
      <c r="F56" s="21" t="s">
        <v>273</v>
      </c>
      <c r="G56" s="21" t="s">
        <v>272</v>
      </c>
      <c r="H56" s="23">
        <v>14402.64</v>
      </c>
      <c r="I56" s="23">
        <v>14402.64</v>
      </c>
      <c r="J56" s="23"/>
      <c r="K56" s="23"/>
      <c r="L56" s="23">
        <v>14402.64</v>
      </c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</row>
    <row r="57" ht="21" customHeight="1" spans="1:23">
      <c r="A57" s="111"/>
      <c r="B57" s="21" t="s">
        <v>274</v>
      </c>
      <c r="C57" s="21" t="s">
        <v>275</v>
      </c>
      <c r="D57" s="21" t="s">
        <v>90</v>
      </c>
      <c r="E57" s="21" t="s">
        <v>91</v>
      </c>
      <c r="F57" s="21" t="s">
        <v>276</v>
      </c>
      <c r="G57" s="21" t="s">
        <v>275</v>
      </c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</row>
    <row r="58" ht="21" customHeight="1" spans="1:23">
      <c r="A58" s="111"/>
      <c r="B58" s="21" t="s">
        <v>274</v>
      </c>
      <c r="C58" s="21" t="s">
        <v>275</v>
      </c>
      <c r="D58" s="21" t="s">
        <v>92</v>
      </c>
      <c r="E58" s="21" t="s">
        <v>93</v>
      </c>
      <c r="F58" s="21" t="s">
        <v>276</v>
      </c>
      <c r="G58" s="21" t="s">
        <v>275</v>
      </c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</row>
    <row r="59" ht="21" customHeight="1" spans="1:23">
      <c r="A59" s="111"/>
      <c r="B59" s="21" t="s">
        <v>274</v>
      </c>
      <c r="C59" s="21" t="s">
        <v>275</v>
      </c>
      <c r="D59" s="21" t="s">
        <v>107</v>
      </c>
      <c r="E59" s="21" t="s">
        <v>108</v>
      </c>
      <c r="F59" s="21" t="s">
        <v>276</v>
      </c>
      <c r="G59" s="21" t="s">
        <v>275</v>
      </c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</row>
    <row r="60" ht="21" customHeight="1" spans="1:23">
      <c r="A60" s="111"/>
      <c r="B60" s="21" t="s">
        <v>274</v>
      </c>
      <c r="C60" s="21" t="s">
        <v>275</v>
      </c>
      <c r="D60" s="21" t="s">
        <v>90</v>
      </c>
      <c r="E60" s="21" t="s">
        <v>91</v>
      </c>
      <c r="F60" s="21" t="s">
        <v>276</v>
      </c>
      <c r="G60" s="21" t="s">
        <v>275</v>
      </c>
      <c r="H60" s="23">
        <v>23128.56</v>
      </c>
      <c r="I60" s="23">
        <v>23128.56</v>
      </c>
      <c r="J60" s="23"/>
      <c r="K60" s="23"/>
      <c r="L60" s="23">
        <v>23128.56</v>
      </c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</row>
    <row r="61" ht="21" customHeight="1" spans="1:23">
      <c r="A61" s="111"/>
      <c r="B61" s="21" t="s">
        <v>274</v>
      </c>
      <c r="C61" s="21" t="s">
        <v>275</v>
      </c>
      <c r="D61" s="21" t="s">
        <v>92</v>
      </c>
      <c r="E61" s="21" t="s">
        <v>93</v>
      </c>
      <c r="F61" s="21" t="s">
        <v>276</v>
      </c>
      <c r="G61" s="21" t="s">
        <v>275</v>
      </c>
      <c r="H61" s="23">
        <v>10801.98</v>
      </c>
      <c r="I61" s="23">
        <v>10801.98</v>
      </c>
      <c r="J61" s="23"/>
      <c r="K61" s="23"/>
      <c r="L61" s="23">
        <v>10801.98</v>
      </c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</row>
    <row r="62" ht="21" customHeight="1" spans="1:23">
      <c r="A62" s="111"/>
      <c r="B62" s="21" t="s">
        <v>274</v>
      </c>
      <c r="C62" s="21" t="s">
        <v>275</v>
      </c>
      <c r="D62" s="21" t="s">
        <v>107</v>
      </c>
      <c r="E62" s="21" t="s">
        <v>108</v>
      </c>
      <c r="F62" s="21" t="s">
        <v>276</v>
      </c>
      <c r="G62" s="21" t="s">
        <v>275</v>
      </c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</row>
    <row r="63" ht="21" customHeight="1" spans="1:23">
      <c r="A63" s="111"/>
      <c r="B63" s="21" t="s">
        <v>277</v>
      </c>
      <c r="C63" s="21" t="s">
        <v>278</v>
      </c>
      <c r="D63" s="21" t="s">
        <v>90</v>
      </c>
      <c r="E63" s="21" t="s">
        <v>91</v>
      </c>
      <c r="F63" s="21" t="s">
        <v>279</v>
      </c>
      <c r="G63" s="21" t="s">
        <v>280</v>
      </c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</row>
    <row r="64" ht="21" customHeight="1" spans="1:23">
      <c r="A64" s="111"/>
      <c r="B64" s="21" t="s">
        <v>277</v>
      </c>
      <c r="C64" s="21" t="s">
        <v>278</v>
      </c>
      <c r="D64" s="21" t="s">
        <v>92</v>
      </c>
      <c r="E64" s="21" t="s">
        <v>93</v>
      </c>
      <c r="F64" s="21" t="s">
        <v>279</v>
      </c>
      <c r="G64" s="21" t="s">
        <v>280</v>
      </c>
      <c r="H64" s="23"/>
      <c r="I64" s="23"/>
      <c r="J64" s="23"/>
      <c r="K64" s="23"/>
      <c r="L64" s="23"/>
      <c r="M64" s="23"/>
      <c r="N64" s="23"/>
      <c r="O64" s="23"/>
      <c r="P64" s="23"/>
      <c r="Q64" s="23"/>
      <c r="R64" s="23"/>
      <c r="S64" s="23"/>
      <c r="T64" s="23"/>
      <c r="U64" s="23"/>
      <c r="V64" s="23"/>
      <c r="W64" s="23"/>
    </row>
    <row r="65" ht="21" customHeight="1" spans="1:23">
      <c r="A65" s="111"/>
      <c r="B65" s="21" t="s">
        <v>277</v>
      </c>
      <c r="C65" s="21" t="s">
        <v>278</v>
      </c>
      <c r="D65" s="21" t="s">
        <v>107</v>
      </c>
      <c r="E65" s="21" t="s">
        <v>108</v>
      </c>
      <c r="F65" s="21" t="s">
        <v>279</v>
      </c>
      <c r="G65" s="21" t="s">
        <v>280</v>
      </c>
      <c r="H65" s="23">
        <v>291408</v>
      </c>
      <c r="I65" s="23">
        <v>291408</v>
      </c>
      <c r="J65" s="23"/>
      <c r="K65" s="23"/>
      <c r="L65" s="23">
        <v>291408</v>
      </c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</row>
    <row r="66" ht="21" customHeight="1" spans="1:23">
      <c r="A66" s="111"/>
      <c r="B66" s="21" t="s">
        <v>281</v>
      </c>
      <c r="C66" s="21" t="s">
        <v>282</v>
      </c>
      <c r="D66" s="21" t="s">
        <v>92</v>
      </c>
      <c r="E66" s="21" t="s">
        <v>93</v>
      </c>
      <c r="F66" s="21" t="s">
        <v>283</v>
      </c>
      <c r="G66" s="21" t="s">
        <v>284</v>
      </c>
      <c r="H66" s="23">
        <v>135780</v>
      </c>
      <c r="I66" s="23">
        <v>135780</v>
      </c>
      <c r="J66" s="23"/>
      <c r="K66" s="23"/>
      <c r="L66" s="23">
        <v>135780</v>
      </c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</row>
    <row r="67" ht="21" customHeight="1" spans="1:23">
      <c r="A67" s="111"/>
      <c r="B67" s="21" t="s">
        <v>285</v>
      </c>
      <c r="C67" s="21" t="s">
        <v>286</v>
      </c>
      <c r="D67" s="21" t="s">
        <v>113</v>
      </c>
      <c r="E67" s="21" t="s">
        <v>114</v>
      </c>
      <c r="F67" s="21" t="s">
        <v>283</v>
      </c>
      <c r="G67" s="21" t="s">
        <v>284</v>
      </c>
      <c r="H67" s="23">
        <v>6679.2</v>
      </c>
      <c r="I67" s="23">
        <v>6679.2</v>
      </c>
      <c r="J67" s="23"/>
      <c r="K67" s="23"/>
      <c r="L67" s="23">
        <v>6679.2</v>
      </c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</row>
    <row r="68" ht="21" customHeight="1" spans="1:23">
      <c r="A68" s="111"/>
      <c r="B68" s="21" t="s">
        <v>231</v>
      </c>
      <c r="C68" s="21" t="s">
        <v>232</v>
      </c>
      <c r="D68" s="21" t="s">
        <v>237</v>
      </c>
      <c r="E68" s="21" t="s">
        <v>238</v>
      </c>
      <c r="F68" s="21" t="s">
        <v>287</v>
      </c>
      <c r="G68" s="21" t="s">
        <v>288</v>
      </c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</row>
    <row r="69" ht="21" customHeight="1" spans="1:23">
      <c r="A69" s="111"/>
      <c r="B69" s="21" t="s">
        <v>231</v>
      </c>
      <c r="C69" s="21" t="s">
        <v>232</v>
      </c>
      <c r="D69" s="21" t="s">
        <v>122</v>
      </c>
      <c r="E69" s="21" t="s">
        <v>123</v>
      </c>
      <c r="F69" s="21" t="s">
        <v>287</v>
      </c>
      <c r="G69" s="21" t="s">
        <v>288</v>
      </c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</row>
    <row r="70" ht="21" customHeight="1" spans="1:23">
      <c r="A70" s="111"/>
      <c r="B70" s="21" t="s">
        <v>225</v>
      </c>
      <c r="C70" s="21" t="s">
        <v>226</v>
      </c>
      <c r="D70" s="21" t="s">
        <v>90</v>
      </c>
      <c r="E70" s="21" t="s">
        <v>91</v>
      </c>
      <c r="F70" s="21" t="s">
        <v>223</v>
      </c>
      <c r="G70" s="21" t="s">
        <v>224</v>
      </c>
      <c r="H70" s="23">
        <v>100000</v>
      </c>
      <c r="I70" s="23"/>
      <c r="J70" s="23"/>
      <c r="K70" s="23"/>
      <c r="L70" s="23"/>
      <c r="M70" s="23"/>
      <c r="N70" s="23">
        <v>100000</v>
      </c>
      <c r="O70" s="23"/>
      <c r="P70" s="23"/>
      <c r="Q70" s="23"/>
      <c r="R70" s="23"/>
      <c r="S70" s="23"/>
      <c r="T70" s="23"/>
      <c r="U70" s="23"/>
      <c r="V70" s="23"/>
      <c r="W70" s="23"/>
    </row>
    <row r="71" ht="21" customHeight="1" spans="1:23">
      <c r="A71" s="111"/>
      <c r="B71" s="21" t="s">
        <v>225</v>
      </c>
      <c r="C71" s="21" t="s">
        <v>226</v>
      </c>
      <c r="D71" s="21" t="s">
        <v>90</v>
      </c>
      <c r="E71" s="21" t="s">
        <v>91</v>
      </c>
      <c r="F71" s="21" t="s">
        <v>223</v>
      </c>
      <c r="G71" s="21" t="s">
        <v>224</v>
      </c>
      <c r="H71" s="23">
        <v>53200</v>
      </c>
      <c r="I71" s="23"/>
      <c r="J71" s="23"/>
      <c r="K71" s="23"/>
      <c r="L71" s="23"/>
      <c r="M71" s="23"/>
      <c r="N71" s="23">
        <v>53200</v>
      </c>
      <c r="O71" s="23"/>
      <c r="P71" s="23"/>
      <c r="Q71" s="23"/>
      <c r="R71" s="23"/>
      <c r="S71" s="23"/>
      <c r="T71" s="23"/>
      <c r="U71" s="23"/>
      <c r="V71" s="23"/>
      <c r="W71" s="23"/>
    </row>
    <row r="72" ht="21" customHeight="1" spans="1:23">
      <c r="A72" s="111"/>
      <c r="B72" s="21" t="s">
        <v>225</v>
      </c>
      <c r="C72" s="21" t="s">
        <v>226</v>
      </c>
      <c r="D72" s="21" t="s">
        <v>92</v>
      </c>
      <c r="E72" s="21" t="s">
        <v>93</v>
      </c>
      <c r="F72" s="21" t="s">
        <v>223</v>
      </c>
      <c r="G72" s="21" t="s">
        <v>224</v>
      </c>
      <c r="H72" s="23">
        <v>27600</v>
      </c>
      <c r="I72" s="23"/>
      <c r="J72" s="23"/>
      <c r="K72" s="23"/>
      <c r="L72" s="23"/>
      <c r="M72" s="23"/>
      <c r="N72" s="23">
        <v>27600</v>
      </c>
      <c r="O72" s="23"/>
      <c r="P72" s="23"/>
      <c r="Q72" s="23"/>
      <c r="R72" s="23"/>
      <c r="S72" s="23"/>
      <c r="T72" s="23"/>
      <c r="U72" s="23"/>
      <c r="V72" s="23"/>
      <c r="W72" s="23"/>
    </row>
    <row r="73" ht="21" customHeight="1" spans="1:23">
      <c r="A73" s="111"/>
      <c r="B73" s="21" t="s">
        <v>225</v>
      </c>
      <c r="C73" s="21" t="s">
        <v>226</v>
      </c>
      <c r="D73" s="21" t="s">
        <v>92</v>
      </c>
      <c r="E73" s="21" t="s">
        <v>93</v>
      </c>
      <c r="F73" s="21" t="s">
        <v>223</v>
      </c>
      <c r="G73" s="21" t="s">
        <v>224</v>
      </c>
      <c r="H73" s="23">
        <v>50000</v>
      </c>
      <c r="I73" s="23"/>
      <c r="J73" s="23"/>
      <c r="K73" s="23"/>
      <c r="L73" s="23"/>
      <c r="M73" s="23"/>
      <c r="N73" s="23">
        <v>50000</v>
      </c>
      <c r="O73" s="23"/>
      <c r="P73" s="23"/>
      <c r="Q73" s="23"/>
      <c r="R73" s="23"/>
      <c r="S73" s="23"/>
      <c r="T73" s="23"/>
      <c r="U73" s="23"/>
      <c r="V73" s="23"/>
      <c r="W73" s="23"/>
    </row>
    <row r="74" ht="21" customHeight="1" spans="1:23">
      <c r="A74" s="33" t="s">
        <v>139</v>
      </c>
      <c r="B74" s="135"/>
      <c r="C74" s="135"/>
      <c r="D74" s="135"/>
      <c r="E74" s="135"/>
      <c r="F74" s="135"/>
      <c r="G74" s="136"/>
      <c r="H74" s="23">
        <v>8759847.7</v>
      </c>
      <c r="I74" s="23">
        <v>8529047.7</v>
      </c>
      <c r="J74" s="23"/>
      <c r="K74" s="23"/>
      <c r="L74" s="23">
        <v>8529047.7</v>
      </c>
      <c r="M74" s="23"/>
      <c r="N74" s="23">
        <v>230800</v>
      </c>
      <c r="O74" s="23"/>
      <c r="P74" s="23"/>
      <c r="Q74" s="23"/>
      <c r="R74" s="23"/>
      <c r="S74" s="23"/>
      <c r="T74" s="23"/>
      <c r="U74" s="23"/>
      <c r="V74" s="23"/>
      <c r="W74" s="23"/>
    </row>
  </sheetData>
  <mergeCells count="30">
    <mergeCell ref="A2:W2"/>
    <mergeCell ref="A3:G3"/>
    <mergeCell ref="H4:W4"/>
    <mergeCell ref="I5:M5"/>
    <mergeCell ref="N5:P5"/>
    <mergeCell ref="R5:W5"/>
    <mergeCell ref="A74:G74"/>
    <mergeCell ref="A4:A7"/>
    <mergeCell ref="B4:B7"/>
    <mergeCell ref="C4:C7"/>
    <mergeCell ref="D4:D7"/>
    <mergeCell ref="E4:E7"/>
    <mergeCell ref="F4:F7"/>
    <mergeCell ref="G4:G7"/>
    <mergeCell ref="H5:H7"/>
    <mergeCell ref="I6:I7"/>
    <mergeCell ref="J6:J7"/>
    <mergeCell ref="K6:K7"/>
    <mergeCell ref="L6:L7"/>
    <mergeCell ref="M6:M7"/>
    <mergeCell ref="N6:N7"/>
    <mergeCell ref="O6:O7"/>
    <mergeCell ref="P6:P7"/>
    <mergeCell ref="Q5:Q7"/>
    <mergeCell ref="R6:R7"/>
    <mergeCell ref="S6:S7"/>
    <mergeCell ref="T6:T7"/>
    <mergeCell ref="U6:U7"/>
    <mergeCell ref="V6:V7"/>
    <mergeCell ref="W6:W7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55"/>
  <sheetViews>
    <sheetView showZeros="0" topLeftCell="C1" workbookViewId="0">
      <selection activeCell="C8" sqref="$A8:$XFD8"/>
    </sheetView>
  </sheetViews>
  <sheetFormatPr defaultColWidth="9.14285714285714" defaultRowHeight="14.25" customHeight="1"/>
  <cols>
    <col min="1" max="1" width="12.4190476190476" customWidth="1"/>
    <col min="2" max="2" width="30.4380952380952" customWidth="1"/>
    <col min="3" max="3" width="32.847619047619" customWidth="1"/>
    <col min="4" max="4" width="23.847619047619" customWidth="1"/>
    <col min="5" max="5" width="11.1428571428571" customWidth="1"/>
    <col min="6" max="6" width="17.7142857142857" customWidth="1"/>
    <col min="7" max="7" width="9.84761904761905" customWidth="1"/>
    <col min="8" max="8" width="17.7142857142857" customWidth="1"/>
    <col min="9" max="21" width="19.1428571428571" customWidth="1"/>
    <col min="22" max="23" width="19.2857142857143" customWidth="1"/>
  </cols>
  <sheetData>
    <row r="1" ht="15" customHeight="1" spans="1:23">
      <c r="A1" s="1"/>
      <c r="B1" s="3"/>
      <c r="C1" s="1"/>
      <c r="D1" s="1"/>
      <c r="E1" s="2"/>
      <c r="F1" s="2"/>
      <c r="G1" s="2"/>
      <c r="H1" s="2"/>
      <c r="I1" s="3"/>
      <c r="J1" s="3"/>
      <c r="K1" s="3"/>
      <c r="L1" s="3"/>
      <c r="M1" s="3"/>
      <c r="N1" s="3"/>
      <c r="O1" s="3"/>
      <c r="P1" s="3"/>
      <c r="Q1" s="3"/>
      <c r="R1" s="1"/>
      <c r="S1" s="1"/>
      <c r="T1" s="1"/>
      <c r="U1" s="3"/>
      <c r="V1" s="1"/>
      <c r="W1" s="38" t="s">
        <v>289</v>
      </c>
    </row>
    <row r="2" ht="41.25" customHeight="1" spans="1:23">
      <c r="A2" s="5" t="str">
        <f>"2025"&amp;"年部门项目支出预算表"</f>
        <v>2025年部门项目支出预算表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</row>
    <row r="3" ht="18.75" customHeight="1" spans="1:23">
      <c r="A3" s="7" t="str">
        <f>"单位名称："&amp;"临沧市临翔区南美乡中心校"</f>
        <v>单位名称：临沧市临翔区南美乡中心校</v>
      </c>
      <c r="B3" s="8"/>
      <c r="C3" s="8"/>
      <c r="D3" s="8"/>
      <c r="E3" s="8"/>
      <c r="F3" s="8"/>
      <c r="G3" s="8"/>
      <c r="H3" s="8"/>
      <c r="I3" s="9"/>
      <c r="J3" s="9"/>
      <c r="K3" s="9"/>
      <c r="L3" s="9"/>
      <c r="M3" s="9"/>
      <c r="N3" s="9"/>
      <c r="O3" s="9"/>
      <c r="P3" s="9"/>
      <c r="Q3" s="9"/>
      <c r="R3" s="1"/>
      <c r="S3" s="1"/>
      <c r="T3" s="1"/>
      <c r="U3" s="3"/>
      <c r="V3" s="1"/>
      <c r="W3" s="38" t="s">
        <v>188</v>
      </c>
    </row>
    <row r="4" ht="18.75" customHeight="1" spans="1:23">
      <c r="A4" s="10" t="s">
        <v>290</v>
      </c>
      <c r="B4" s="11" t="s">
        <v>203</v>
      </c>
      <c r="C4" s="10" t="s">
        <v>204</v>
      </c>
      <c r="D4" s="10" t="s">
        <v>291</v>
      </c>
      <c r="E4" s="11" t="s">
        <v>205</v>
      </c>
      <c r="F4" s="11" t="s">
        <v>206</v>
      </c>
      <c r="G4" s="11" t="s">
        <v>292</v>
      </c>
      <c r="H4" s="11" t="s">
        <v>293</v>
      </c>
      <c r="I4" s="29" t="s">
        <v>56</v>
      </c>
      <c r="J4" s="12" t="s">
        <v>294</v>
      </c>
      <c r="K4" s="13"/>
      <c r="L4" s="13"/>
      <c r="M4" s="14"/>
      <c r="N4" s="12" t="s">
        <v>211</v>
      </c>
      <c r="O4" s="13"/>
      <c r="P4" s="14"/>
      <c r="Q4" s="11" t="s">
        <v>62</v>
      </c>
      <c r="R4" s="12" t="s">
        <v>78</v>
      </c>
      <c r="S4" s="13"/>
      <c r="T4" s="13"/>
      <c r="U4" s="13"/>
      <c r="V4" s="13"/>
      <c r="W4" s="14"/>
    </row>
    <row r="5" ht="18.75" customHeight="1" spans="1:23">
      <c r="A5" s="15"/>
      <c r="B5" s="30"/>
      <c r="C5" s="15"/>
      <c r="D5" s="15"/>
      <c r="E5" s="16"/>
      <c r="F5" s="16"/>
      <c r="G5" s="16"/>
      <c r="H5" s="16"/>
      <c r="I5" s="30"/>
      <c r="J5" s="121" t="s">
        <v>59</v>
      </c>
      <c r="K5" s="122"/>
      <c r="L5" s="11" t="s">
        <v>60</v>
      </c>
      <c r="M5" s="11" t="s">
        <v>61</v>
      </c>
      <c r="N5" s="11" t="s">
        <v>59</v>
      </c>
      <c r="O5" s="11" t="s">
        <v>60</v>
      </c>
      <c r="P5" s="11" t="s">
        <v>61</v>
      </c>
      <c r="Q5" s="16"/>
      <c r="R5" s="11" t="s">
        <v>58</v>
      </c>
      <c r="S5" s="10" t="s">
        <v>65</v>
      </c>
      <c r="T5" s="10" t="s">
        <v>217</v>
      </c>
      <c r="U5" s="10" t="s">
        <v>67</v>
      </c>
      <c r="V5" s="10" t="s">
        <v>68</v>
      </c>
      <c r="W5" s="10" t="s">
        <v>69</v>
      </c>
    </row>
    <row r="6" ht="18.75" customHeight="1" spans="1:23">
      <c r="A6" s="30"/>
      <c r="B6" s="30"/>
      <c r="C6" s="30"/>
      <c r="D6" s="30"/>
      <c r="E6" s="30"/>
      <c r="F6" s="30"/>
      <c r="G6" s="30"/>
      <c r="H6" s="30"/>
      <c r="I6" s="30"/>
      <c r="J6" s="123" t="s">
        <v>58</v>
      </c>
      <c r="K6" s="93"/>
      <c r="L6" s="30"/>
      <c r="M6" s="30"/>
      <c r="N6" s="30"/>
      <c r="O6" s="30"/>
      <c r="P6" s="30"/>
      <c r="Q6" s="30"/>
      <c r="R6" s="30"/>
      <c r="S6" s="124"/>
      <c r="T6" s="124"/>
      <c r="U6" s="124"/>
      <c r="V6" s="124"/>
      <c r="W6" s="124"/>
    </row>
    <row r="7" ht="18.75" customHeight="1" spans="1:23">
      <c r="A7" s="17"/>
      <c r="B7" s="31"/>
      <c r="C7" s="17"/>
      <c r="D7" s="17"/>
      <c r="E7" s="18"/>
      <c r="F7" s="18"/>
      <c r="G7" s="18"/>
      <c r="H7" s="18"/>
      <c r="I7" s="31"/>
      <c r="J7" s="45" t="s">
        <v>58</v>
      </c>
      <c r="K7" s="45" t="s">
        <v>295</v>
      </c>
      <c r="L7" s="18"/>
      <c r="M7" s="18"/>
      <c r="N7" s="18"/>
      <c r="O7" s="18"/>
      <c r="P7" s="18"/>
      <c r="Q7" s="18"/>
      <c r="R7" s="18"/>
      <c r="S7" s="18"/>
      <c r="T7" s="18"/>
      <c r="U7" s="31"/>
      <c r="V7" s="18"/>
      <c r="W7" s="18"/>
    </row>
    <row r="8" ht="18.75" customHeight="1" spans="1:23">
      <c r="A8" s="119">
        <v>1</v>
      </c>
      <c r="B8" s="119">
        <v>2</v>
      </c>
      <c r="C8" s="119">
        <v>3</v>
      </c>
      <c r="D8" s="119">
        <v>4</v>
      </c>
      <c r="E8" s="119">
        <v>5</v>
      </c>
      <c r="F8" s="119">
        <v>6</v>
      </c>
      <c r="G8" s="119">
        <v>7</v>
      </c>
      <c r="H8" s="119">
        <v>8</v>
      </c>
      <c r="I8" s="119">
        <v>9</v>
      </c>
      <c r="J8" s="119">
        <v>10</v>
      </c>
      <c r="K8" s="119">
        <v>11</v>
      </c>
      <c r="L8" s="119">
        <v>12</v>
      </c>
      <c r="M8" s="119">
        <v>13</v>
      </c>
      <c r="N8" s="119">
        <v>14</v>
      </c>
      <c r="O8" s="119">
        <v>15</v>
      </c>
      <c r="P8" s="119">
        <v>16</v>
      </c>
      <c r="Q8" s="119">
        <v>17</v>
      </c>
      <c r="R8" s="119">
        <v>18</v>
      </c>
      <c r="S8" s="119">
        <v>19</v>
      </c>
      <c r="T8" s="119">
        <v>20</v>
      </c>
      <c r="U8" s="119">
        <v>21</v>
      </c>
      <c r="V8" s="119">
        <v>22</v>
      </c>
      <c r="W8" s="119">
        <v>23</v>
      </c>
    </row>
    <row r="9" ht="18.75" customHeight="1" spans="1:23">
      <c r="A9" s="21"/>
      <c r="B9" s="21"/>
      <c r="C9" s="21" t="s">
        <v>296</v>
      </c>
      <c r="D9" s="21"/>
      <c r="E9" s="21"/>
      <c r="F9" s="21"/>
      <c r="G9" s="21"/>
      <c r="H9" s="21"/>
      <c r="I9" s="23">
        <v>20000</v>
      </c>
      <c r="J9" s="23">
        <v>20000</v>
      </c>
      <c r="K9" s="23">
        <v>20000</v>
      </c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</row>
    <row r="10" ht="18.75" customHeight="1" spans="1:23">
      <c r="A10" s="120" t="s">
        <v>297</v>
      </c>
      <c r="B10" s="120" t="s">
        <v>298</v>
      </c>
      <c r="C10" s="21" t="s">
        <v>296</v>
      </c>
      <c r="D10" s="120" t="s">
        <v>71</v>
      </c>
      <c r="E10" s="120" t="s">
        <v>88</v>
      </c>
      <c r="F10" s="120" t="s">
        <v>89</v>
      </c>
      <c r="G10" s="120" t="s">
        <v>247</v>
      </c>
      <c r="H10" s="120" t="s">
        <v>248</v>
      </c>
      <c r="I10" s="23">
        <v>20000</v>
      </c>
      <c r="J10" s="23">
        <v>20000</v>
      </c>
      <c r="K10" s="23">
        <v>20000</v>
      </c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</row>
    <row r="11" ht="18.75" customHeight="1" spans="1:23">
      <c r="A11" s="111"/>
      <c r="B11" s="111"/>
      <c r="C11" s="21" t="s">
        <v>299</v>
      </c>
      <c r="D11" s="111"/>
      <c r="E11" s="111"/>
      <c r="F11" s="111"/>
      <c r="G11" s="111"/>
      <c r="H11" s="111"/>
      <c r="I11" s="23">
        <v>23881.84</v>
      </c>
      <c r="J11" s="23"/>
      <c r="K11" s="23"/>
      <c r="L11" s="23"/>
      <c r="M11" s="23"/>
      <c r="N11" s="23">
        <v>23881.84</v>
      </c>
      <c r="O11" s="23"/>
      <c r="P11" s="23"/>
      <c r="Q11" s="23"/>
      <c r="R11" s="23"/>
      <c r="S11" s="23"/>
      <c r="T11" s="23"/>
      <c r="U11" s="23"/>
      <c r="V11" s="23"/>
      <c r="W11" s="23"/>
    </row>
    <row r="12" ht="18.75" customHeight="1" spans="1:23">
      <c r="A12" s="120" t="s">
        <v>300</v>
      </c>
      <c r="B12" s="120" t="s">
        <v>301</v>
      </c>
      <c r="C12" s="21" t="s">
        <v>299</v>
      </c>
      <c r="D12" s="120" t="s">
        <v>71</v>
      </c>
      <c r="E12" s="120" t="s">
        <v>90</v>
      </c>
      <c r="F12" s="120" t="s">
        <v>91</v>
      </c>
      <c r="G12" s="120" t="s">
        <v>247</v>
      </c>
      <c r="H12" s="120" t="s">
        <v>248</v>
      </c>
      <c r="I12" s="23">
        <v>13980.82</v>
      </c>
      <c r="J12" s="23"/>
      <c r="K12" s="23"/>
      <c r="L12" s="23"/>
      <c r="M12" s="23"/>
      <c r="N12" s="23">
        <v>13980.82</v>
      </c>
      <c r="O12" s="23"/>
      <c r="P12" s="23"/>
      <c r="Q12" s="23"/>
      <c r="R12" s="23"/>
      <c r="S12" s="23"/>
      <c r="T12" s="23"/>
      <c r="U12" s="23"/>
      <c r="V12" s="23"/>
      <c r="W12" s="23"/>
    </row>
    <row r="13" ht="18.75" customHeight="1" spans="1:23">
      <c r="A13" s="120" t="s">
        <v>300</v>
      </c>
      <c r="B13" s="120" t="s">
        <v>301</v>
      </c>
      <c r="C13" s="21" t="s">
        <v>299</v>
      </c>
      <c r="D13" s="120" t="s">
        <v>71</v>
      </c>
      <c r="E13" s="120" t="s">
        <v>90</v>
      </c>
      <c r="F13" s="120" t="s">
        <v>91</v>
      </c>
      <c r="G13" s="120" t="s">
        <v>249</v>
      </c>
      <c r="H13" s="120" t="s">
        <v>250</v>
      </c>
      <c r="I13" s="23">
        <v>9901.02</v>
      </c>
      <c r="J13" s="23"/>
      <c r="K13" s="23"/>
      <c r="L13" s="23"/>
      <c r="M13" s="23"/>
      <c r="N13" s="23">
        <v>9901.02</v>
      </c>
      <c r="O13" s="23"/>
      <c r="P13" s="23"/>
      <c r="Q13" s="23"/>
      <c r="R13" s="23"/>
      <c r="S13" s="23"/>
      <c r="T13" s="23"/>
      <c r="U13" s="23"/>
      <c r="V13" s="23"/>
      <c r="W13" s="23"/>
    </row>
    <row r="14" ht="18.75" customHeight="1" spans="1:23">
      <c r="A14" s="111"/>
      <c r="B14" s="111"/>
      <c r="C14" s="21" t="s">
        <v>302</v>
      </c>
      <c r="D14" s="111"/>
      <c r="E14" s="111"/>
      <c r="F14" s="111"/>
      <c r="G14" s="111"/>
      <c r="H14" s="111"/>
      <c r="I14" s="23">
        <v>402980.09</v>
      </c>
      <c r="J14" s="23"/>
      <c r="K14" s="23"/>
      <c r="L14" s="23"/>
      <c r="M14" s="23"/>
      <c r="N14" s="23">
        <v>402980.09</v>
      </c>
      <c r="O14" s="23"/>
      <c r="P14" s="23"/>
      <c r="Q14" s="23"/>
      <c r="R14" s="23"/>
      <c r="S14" s="23"/>
      <c r="T14" s="23"/>
      <c r="U14" s="23"/>
      <c r="V14" s="23"/>
      <c r="W14" s="23"/>
    </row>
    <row r="15" ht="18.75" customHeight="1" spans="1:23">
      <c r="A15" s="120" t="s">
        <v>300</v>
      </c>
      <c r="B15" s="120" t="s">
        <v>303</v>
      </c>
      <c r="C15" s="21" t="s">
        <v>302</v>
      </c>
      <c r="D15" s="120" t="s">
        <v>71</v>
      </c>
      <c r="E15" s="120" t="s">
        <v>90</v>
      </c>
      <c r="F15" s="120" t="s">
        <v>91</v>
      </c>
      <c r="G15" s="120" t="s">
        <v>247</v>
      </c>
      <c r="H15" s="120" t="s">
        <v>248</v>
      </c>
      <c r="I15" s="23">
        <v>206299.89</v>
      </c>
      <c r="J15" s="23"/>
      <c r="K15" s="23"/>
      <c r="L15" s="23"/>
      <c r="M15" s="23"/>
      <c r="N15" s="23">
        <v>206299.89</v>
      </c>
      <c r="O15" s="23"/>
      <c r="P15" s="23"/>
      <c r="Q15" s="23"/>
      <c r="R15" s="23"/>
      <c r="S15" s="23"/>
      <c r="T15" s="23"/>
      <c r="U15" s="23"/>
      <c r="V15" s="23"/>
      <c r="W15" s="23"/>
    </row>
    <row r="16" ht="18.75" customHeight="1" spans="1:23">
      <c r="A16" s="120" t="s">
        <v>300</v>
      </c>
      <c r="B16" s="120" t="s">
        <v>303</v>
      </c>
      <c r="C16" s="21" t="s">
        <v>302</v>
      </c>
      <c r="D16" s="120" t="s">
        <v>71</v>
      </c>
      <c r="E16" s="120" t="s">
        <v>90</v>
      </c>
      <c r="F16" s="120" t="s">
        <v>91</v>
      </c>
      <c r="G16" s="120" t="s">
        <v>247</v>
      </c>
      <c r="H16" s="120" t="s">
        <v>248</v>
      </c>
      <c r="I16" s="23">
        <v>25236.6</v>
      </c>
      <c r="J16" s="23"/>
      <c r="K16" s="23"/>
      <c r="L16" s="23"/>
      <c r="M16" s="23"/>
      <c r="N16" s="23">
        <v>25236.6</v>
      </c>
      <c r="O16" s="23"/>
      <c r="P16" s="23"/>
      <c r="Q16" s="23"/>
      <c r="R16" s="23"/>
      <c r="S16" s="23"/>
      <c r="T16" s="23"/>
      <c r="U16" s="23"/>
      <c r="V16" s="23"/>
      <c r="W16" s="23"/>
    </row>
    <row r="17" ht="18.75" customHeight="1" spans="1:23">
      <c r="A17" s="120" t="s">
        <v>300</v>
      </c>
      <c r="B17" s="120" t="s">
        <v>303</v>
      </c>
      <c r="C17" s="21" t="s">
        <v>302</v>
      </c>
      <c r="D17" s="120" t="s">
        <v>71</v>
      </c>
      <c r="E17" s="120" t="s">
        <v>90</v>
      </c>
      <c r="F17" s="120" t="s">
        <v>91</v>
      </c>
      <c r="G17" s="120" t="s">
        <v>247</v>
      </c>
      <c r="H17" s="120" t="s">
        <v>248</v>
      </c>
      <c r="I17" s="23">
        <v>51.58</v>
      </c>
      <c r="J17" s="23"/>
      <c r="K17" s="23"/>
      <c r="L17" s="23"/>
      <c r="M17" s="23"/>
      <c r="N17" s="23">
        <v>51.58</v>
      </c>
      <c r="O17" s="23"/>
      <c r="P17" s="23"/>
      <c r="Q17" s="23"/>
      <c r="R17" s="23"/>
      <c r="S17" s="23"/>
      <c r="T17" s="23"/>
      <c r="U17" s="23"/>
      <c r="V17" s="23"/>
      <c r="W17" s="23"/>
    </row>
    <row r="18" ht="18.75" customHeight="1" spans="1:23">
      <c r="A18" s="120" t="s">
        <v>300</v>
      </c>
      <c r="B18" s="120" t="s">
        <v>303</v>
      </c>
      <c r="C18" s="21" t="s">
        <v>302</v>
      </c>
      <c r="D18" s="120" t="s">
        <v>71</v>
      </c>
      <c r="E18" s="120" t="s">
        <v>90</v>
      </c>
      <c r="F18" s="120" t="s">
        <v>91</v>
      </c>
      <c r="G18" s="120" t="s">
        <v>249</v>
      </c>
      <c r="H18" s="120" t="s">
        <v>250</v>
      </c>
      <c r="I18" s="23">
        <v>11209.9</v>
      </c>
      <c r="J18" s="23"/>
      <c r="K18" s="23"/>
      <c r="L18" s="23"/>
      <c r="M18" s="23"/>
      <c r="N18" s="23">
        <v>11209.9</v>
      </c>
      <c r="O18" s="23"/>
      <c r="P18" s="23"/>
      <c r="Q18" s="23"/>
      <c r="R18" s="23"/>
      <c r="S18" s="23"/>
      <c r="T18" s="23"/>
      <c r="U18" s="23"/>
      <c r="V18" s="23"/>
      <c r="W18" s="23"/>
    </row>
    <row r="19" ht="18.75" customHeight="1" spans="1:23">
      <c r="A19" s="120" t="s">
        <v>300</v>
      </c>
      <c r="B19" s="120" t="s">
        <v>303</v>
      </c>
      <c r="C19" s="21" t="s">
        <v>302</v>
      </c>
      <c r="D19" s="120" t="s">
        <v>71</v>
      </c>
      <c r="E19" s="120" t="s">
        <v>90</v>
      </c>
      <c r="F19" s="120" t="s">
        <v>91</v>
      </c>
      <c r="G19" s="120" t="s">
        <v>253</v>
      </c>
      <c r="H19" s="120" t="s">
        <v>254</v>
      </c>
      <c r="I19" s="23">
        <v>7311.18</v>
      </c>
      <c r="J19" s="23"/>
      <c r="K19" s="23"/>
      <c r="L19" s="23"/>
      <c r="M19" s="23"/>
      <c r="N19" s="23">
        <v>7311.18</v>
      </c>
      <c r="O19" s="23"/>
      <c r="P19" s="23"/>
      <c r="Q19" s="23"/>
      <c r="R19" s="23"/>
      <c r="S19" s="23"/>
      <c r="T19" s="23"/>
      <c r="U19" s="23"/>
      <c r="V19" s="23"/>
      <c r="W19" s="23"/>
    </row>
    <row r="20" ht="18.75" customHeight="1" spans="1:23">
      <c r="A20" s="120" t="s">
        <v>300</v>
      </c>
      <c r="B20" s="120" t="s">
        <v>303</v>
      </c>
      <c r="C20" s="21" t="s">
        <v>302</v>
      </c>
      <c r="D20" s="120" t="s">
        <v>71</v>
      </c>
      <c r="E20" s="120" t="s">
        <v>90</v>
      </c>
      <c r="F20" s="120" t="s">
        <v>91</v>
      </c>
      <c r="G20" s="120" t="s">
        <v>255</v>
      </c>
      <c r="H20" s="120" t="s">
        <v>256</v>
      </c>
      <c r="I20" s="23">
        <v>4350</v>
      </c>
      <c r="J20" s="23"/>
      <c r="K20" s="23"/>
      <c r="L20" s="23"/>
      <c r="M20" s="23"/>
      <c r="N20" s="23">
        <v>4350</v>
      </c>
      <c r="O20" s="23"/>
      <c r="P20" s="23"/>
      <c r="Q20" s="23"/>
      <c r="R20" s="23"/>
      <c r="S20" s="23"/>
      <c r="T20" s="23"/>
      <c r="U20" s="23"/>
      <c r="V20" s="23"/>
      <c r="W20" s="23"/>
    </row>
    <row r="21" ht="18.75" customHeight="1" spans="1:23">
      <c r="A21" s="120" t="s">
        <v>300</v>
      </c>
      <c r="B21" s="120" t="s">
        <v>303</v>
      </c>
      <c r="C21" s="21" t="s">
        <v>302</v>
      </c>
      <c r="D21" s="120" t="s">
        <v>71</v>
      </c>
      <c r="E21" s="120" t="s">
        <v>90</v>
      </c>
      <c r="F21" s="120" t="s">
        <v>91</v>
      </c>
      <c r="G21" s="120" t="s">
        <v>257</v>
      </c>
      <c r="H21" s="120" t="s">
        <v>258</v>
      </c>
      <c r="I21" s="23">
        <v>300</v>
      </c>
      <c r="J21" s="23"/>
      <c r="K21" s="23"/>
      <c r="L21" s="23"/>
      <c r="M21" s="23"/>
      <c r="N21" s="23">
        <v>300</v>
      </c>
      <c r="O21" s="23"/>
      <c r="P21" s="23"/>
      <c r="Q21" s="23"/>
      <c r="R21" s="23"/>
      <c r="S21" s="23"/>
      <c r="T21" s="23"/>
      <c r="U21" s="23"/>
      <c r="V21" s="23"/>
      <c r="W21" s="23"/>
    </row>
    <row r="22" ht="18.75" customHeight="1" spans="1:23">
      <c r="A22" s="120" t="s">
        <v>300</v>
      </c>
      <c r="B22" s="120" t="s">
        <v>303</v>
      </c>
      <c r="C22" s="21" t="s">
        <v>302</v>
      </c>
      <c r="D22" s="120" t="s">
        <v>71</v>
      </c>
      <c r="E22" s="120" t="s">
        <v>90</v>
      </c>
      <c r="F22" s="120" t="s">
        <v>91</v>
      </c>
      <c r="G22" s="120" t="s">
        <v>257</v>
      </c>
      <c r="H22" s="120" t="s">
        <v>258</v>
      </c>
      <c r="I22" s="23">
        <v>300</v>
      </c>
      <c r="J22" s="23"/>
      <c r="K22" s="23"/>
      <c r="L22" s="23"/>
      <c r="M22" s="23"/>
      <c r="N22" s="23">
        <v>300</v>
      </c>
      <c r="O22" s="23"/>
      <c r="P22" s="23"/>
      <c r="Q22" s="23"/>
      <c r="R22" s="23"/>
      <c r="S22" s="23"/>
      <c r="T22" s="23"/>
      <c r="U22" s="23"/>
      <c r="V22" s="23"/>
      <c r="W22" s="23"/>
    </row>
    <row r="23" ht="18.75" customHeight="1" spans="1:23">
      <c r="A23" s="120" t="s">
        <v>300</v>
      </c>
      <c r="B23" s="120" t="s">
        <v>303</v>
      </c>
      <c r="C23" s="21" t="s">
        <v>302</v>
      </c>
      <c r="D23" s="120" t="s">
        <v>71</v>
      </c>
      <c r="E23" s="120" t="s">
        <v>90</v>
      </c>
      <c r="F23" s="120" t="s">
        <v>91</v>
      </c>
      <c r="G23" s="120" t="s">
        <v>259</v>
      </c>
      <c r="H23" s="120" t="s">
        <v>260</v>
      </c>
      <c r="I23" s="23">
        <v>1282.8</v>
      </c>
      <c r="J23" s="23"/>
      <c r="K23" s="23"/>
      <c r="L23" s="23"/>
      <c r="M23" s="23"/>
      <c r="N23" s="23">
        <v>1282.8</v>
      </c>
      <c r="O23" s="23"/>
      <c r="P23" s="23"/>
      <c r="Q23" s="23"/>
      <c r="R23" s="23"/>
      <c r="S23" s="23"/>
      <c r="T23" s="23"/>
      <c r="U23" s="23"/>
      <c r="V23" s="23"/>
      <c r="W23" s="23"/>
    </row>
    <row r="24" ht="18.75" customHeight="1" spans="1:23">
      <c r="A24" s="120" t="s">
        <v>300</v>
      </c>
      <c r="B24" s="120" t="s">
        <v>303</v>
      </c>
      <c r="C24" s="21" t="s">
        <v>302</v>
      </c>
      <c r="D24" s="120" t="s">
        <v>71</v>
      </c>
      <c r="E24" s="120" t="s">
        <v>90</v>
      </c>
      <c r="F24" s="120" t="s">
        <v>91</v>
      </c>
      <c r="G24" s="120" t="s">
        <v>261</v>
      </c>
      <c r="H24" s="120" t="s">
        <v>262</v>
      </c>
      <c r="I24" s="23">
        <v>198</v>
      </c>
      <c r="J24" s="23"/>
      <c r="K24" s="23"/>
      <c r="L24" s="23"/>
      <c r="M24" s="23"/>
      <c r="N24" s="23">
        <v>198</v>
      </c>
      <c r="O24" s="23"/>
      <c r="P24" s="23"/>
      <c r="Q24" s="23"/>
      <c r="R24" s="23"/>
      <c r="S24" s="23"/>
      <c r="T24" s="23"/>
      <c r="U24" s="23"/>
      <c r="V24" s="23"/>
      <c r="W24" s="23"/>
    </row>
    <row r="25" ht="18.75" customHeight="1" spans="1:23">
      <c r="A25" s="120" t="s">
        <v>300</v>
      </c>
      <c r="B25" s="120" t="s">
        <v>303</v>
      </c>
      <c r="C25" s="21" t="s">
        <v>302</v>
      </c>
      <c r="D25" s="120" t="s">
        <v>71</v>
      </c>
      <c r="E25" s="120" t="s">
        <v>90</v>
      </c>
      <c r="F25" s="120" t="s">
        <v>91</v>
      </c>
      <c r="G25" s="120" t="s">
        <v>261</v>
      </c>
      <c r="H25" s="120" t="s">
        <v>262</v>
      </c>
      <c r="I25" s="23">
        <v>300</v>
      </c>
      <c r="J25" s="23"/>
      <c r="K25" s="23"/>
      <c r="L25" s="23"/>
      <c r="M25" s="23"/>
      <c r="N25" s="23">
        <v>300</v>
      </c>
      <c r="O25" s="23"/>
      <c r="P25" s="23"/>
      <c r="Q25" s="23"/>
      <c r="R25" s="23"/>
      <c r="S25" s="23"/>
      <c r="T25" s="23"/>
      <c r="U25" s="23"/>
      <c r="V25" s="23"/>
      <c r="W25" s="23"/>
    </row>
    <row r="26" ht="18.75" customHeight="1" spans="1:23">
      <c r="A26" s="120" t="s">
        <v>300</v>
      </c>
      <c r="B26" s="120" t="s">
        <v>303</v>
      </c>
      <c r="C26" s="21" t="s">
        <v>302</v>
      </c>
      <c r="D26" s="120" t="s">
        <v>71</v>
      </c>
      <c r="E26" s="120" t="s">
        <v>90</v>
      </c>
      <c r="F26" s="120" t="s">
        <v>91</v>
      </c>
      <c r="G26" s="120" t="s">
        <v>304</v>
      </c>
      <c r="H26" s="120" t="s">
        <v>305</v>
      </c>
      <c r="I26" s="23">
        <v>21576</v>
      </c>
      <c r="J26" s="23"/>
      <c r="K26" s="23"/>
      <c r="L26" s="23"/>
      <c r="M26" s="23"/>
      <c r="N26" s="23">
        <v>21576</v>
      </c>
      <c r="O26" s="23"/>
      <c r="P26" s="23"/>
      <c r="Q26" s="23"/>
      <c r="R26" s="23"/>
      <c r="S26" s="23"/>
      <c r="T26" s="23"/>
      <c r="U26" s="23"/>
      <c r="V26" s="23"/>
      <c r="W26" s="23"/>
    </row>
    <row r="27" ht="18.75" customHeight="1" spans="1:23">
      <c r="A27" s="120" t="s">
        <v>300</v>
      </c>
      <c r="B27" s="120" t="s">
        <v>303</v>
      </c>
      <c r="C27" s="21" t="s">
        <v>302</v>
      </c>
      <c r="D27" s="120" t="s">
        <v>71</v>
      </c>
      <c r="E27" s="120" t="s">
        <v>92</v>
      </c>
      <c r="F27" s="120" t="s">
        <v>93</v>
      </c>
      <c r="G27" s="120" t="s">
        <v>247</v>
      </c>
      <c r="H27" s="120" t="s">
        <v>248</v>
      </c>
      <c r="I27" s="23">
        <v>310</v>
      </c>
      <c r="J27" s="23"/>
      <c r="K27" s="23"/>
      <c r="L27" s="23"/>
      <c r="M27" s="23"/>
      <c r="N27" s="23">
        <v>310</v>
      </c>
      <c r="O27" s="23"/>
      <c r="P27" s="23"/>
      <c r="Q27" s="23"/>
      <c r="R27" s="23"/>
      <c r="S27" s="23"/>
      <c r="T27" s="23"/>
      <c r="U27" s="23"/>
      <c r="V27" s="23"/>
      <c r="W27" s="23"/>
    </row>
    <row r="28" ht="18.75" customHeight="1" spans="1:23">
      <c r="A28" s="120" t="s">
        <v>300</v>
      </c>
      <c r="B28" s="120" t="s">
        <v>303</v>
      </c>
      <c r="C28" s="21" t="s">
        <v>302</v>
      </c>
      <c r="D28" s="120" t="s">
        <v>71</v>
      </c>
      <c r="E28" s="120" t="s">
        <v>92</v>
      </c>
      <c r="F28" s="120" t="s">
        <v>93</v>
      </c>
      <c r="G28" s="120" t="s">
        <v>247</v>
      </c>
      <c r="H28" s="120" t="s">
        <v>248</v>
      </c>
      <c r="I28" s="23">
        <v>52079.4</v>
      </c>
      <c r="J28" s="23"/>
      <c r="K28" s="23"/>
      <c r="L28" s="23"/>
      <c r="M28" s="23"/>
      <c r="N28" s="23">
        <v>52079.4</v>
      </c>
      <c r="O28" s="23"/>
      <c r="P28" s="23"/>
      <c r="Q28" s="23"/>
      <c r="R28" s="23"/>
      <c r="S28" s="23"/>
      <c r="T28" s="23"/>
      <c r="U28" s="23"/>
      <c r="V28" s="23"/>
      <c r="W28" s="23"/>
    </row>
    <row r="29" ht="18.75" customHeight="1" spans="1:23">
      <c r="A29" s="120" t="s">
        <v>300</v>
      </c>
      <c r="B29" s="120" t="s">
        <v>303</v>
      </c>
      <c r="C29" s="21" t="s">
        <v>302</v>
      </c>
      <c r="D29" s="120" t="s">
        <v>71</v>
      </c>
      <c r="E29" s="120" t="s">
        <v>92</v>
      </c>
      <c r="F29" s="120" t="s">
        <v>93</v>
      </c>
      <c r="G29" s="120" t="s">
        <v>255</v>
      </c>
      <c r="H29" s="120" t="s">
        <v>256</v>
      </c>
      <c r="I29" s="23">
        <v>15390</v>
      </c>
      <c r="J29" s="23"/>
      <c r="K29" s="23"/>
      <c r="L29" s="23"/>
      <c r="M29" s="23"/>
      <c r="N29" s="23">
        <v>15390</v>
      </c>
      <c r="O29" s="23"/>
      <c r="P29" s="23"/>
      <c r="Q29" s="23"/>
      <c r="R29" s="23"/>
      <c r="S29" s="23"/>
      <c r="T29" s="23"/>
      <c r="U29" s="23"/>
      <c r="V29" s="23"/>
      <c r="W29" s="23"/>
    </row>
    <row r="30" ht="18.75" customHeight="1" spans="1:23">
      <c r="A30" s="120" t="s">
        <v>300</v>
      </c>
      <c r="B30" s="120" t="s">
        <v>303</v>
      </c>
      <c r="C30" s="21" t="s">
        <v>302</v>
      </c>
      <c r="D30" s="120" t="s">
        <v>71</v>
      </c>
      <c r="E30" s="120" t="s">
        <v>92</v>
      </c>
      <c r="F30" s="120" t="s">
        <v>93</v>
      </c>
      <c r="G30" s="120" t="s">
        <v>261</v>
      </c>
      <c r="H30" s="120" t="s">
        <v>262</v>
      </c>
      <c r="I30" s="23">
        <v>2784.74</v>
      </c>
      <c r="J30" s="23"/>
      <c r="K30" s="23"/>
      <c r="L30" s="23"/>
      <c r="M30" s="23"/>
      <c r="N30" s="23">
        <v>2784.74</v>
      </c>
      <c r="O30" s="23"/>
      <c r="P30" s="23"/>
      <c r="Q30" s="23"/>
      <c r="R30" s="23"/>
      <c r="S30" s="23"/>
      <c r="T30" s="23"/>
      <c r="U30" s="23"/>
      <c r="V30" s="23"/>
      <c r="W30" s="23"/>
    </row>
    <row r="31" ht="18.75" customHeight="1" spans="1:23">
      <c r="A31" s="120" t="s">
        <v>300</v>
      </c>
      <c r="B31" s="120" t="s">
        <v>303</v>
      </c>
      <c r="C31" s="21" t="s">
        <v>302</v>
      </c>
      <c r="D31" s="120" t="s">
        <v>71</v>
      </c>
      <c r="E31" s="120" t="s">
        <v>92</v>
      </c>
      <c r="F31" s="120" t="s">
        <v>93</v>
      </c>
      <c r="G31" s="120" t="s">
        <v>304</v>
      </c>
      <c r="H31" s="120" t="s">
        <v>305</v>
      </c>
      <c r="I31" s="23">
        <v>54000</v>
      </c>
      <c r="J31" s="23"/>
      <c r="K31" s="23"/>
      <c r="L31" s="23"/>
      <c r="M31" s="23"/>
      <c r="N31" s="23">
        <v>54000</v>
      </c>
      <c r="O31" s="23"/>
      <c r="P31" s="23"/>
      <c r="Q31" s="23"/>
      <c r="R31" s="23"/>
      <c r="S31" s="23"/>
      <c r="T31" s="23"/>
      <c r="U31" s="23"/>
      <c r="V31" s="23"/>
      <c r="W31" s="23"/>
    </row>
    <row r="32" ht="18.75" customHeight="1" spans="1:23">
      <c r="A32" s="111"/>
      <c r="B32" s="111"/>
      <c r="C32" s="21" t="s">
        <v>306</v>
      </c>
      <c r="D32" s="111"/>
      <c r="E32" s="111"/>
      <c r="F32" s="111"/>
      <c r="G32" s="111"/>
      <c r="H32" s="111"/>
      <c r="I32" s="23">
        <v>50687.5</v>
      </c>
      <c r="J32" s="23"/>
      <c r="K32" s="23"/>
      <c r="L32" s="23"/>
      <c r="M32" s="23"/>
      <c r="N32" s="23">
        <v>50687.5</v>
      </c>
      <c r="O32" s="23"/>
      <c r="P32" s="23"/>
      <c r="Q32" s="23"/>
      <c r="R32" s="23"/>
      <c r="S32" s="23"/>
      <c r="T32" s="23"/>
      <c r="U32" s="23"/>
      <c r="V32" s="23"/>
      <c r="W32" s="23"/>
    </row>
    <row r="33" ht="18.75" customHeight="1" spans="1:23">
      <c r="A33" s="120" t="s">
        <v>300</v>
      </c>
      <c r="B33" s="120" t="s">
        <v>307</v>
      </c>
      <c r="C33" s="21" t="s">
        <v>306</v>
      </c>
      <c r="D33" s="120" t="s">
        <v>71</v>
      </c>
      <c r="E33" s="120" t="s">
        <v>90</v>
      </c>
      <c r="F33" s="120" t="s">
        <v>91</v>
      </c>
      <c r="G33" s="120" t="s">
        <v>283</v>
      </c>
      <c r="H33" s="120" t="s">
        <v>284</v>
      </c>
      <c r="I33" s="23">
        <v>1250</v>
      </c>
      <c r="J33" s="23"/>
      <c r="K33" s="23"/>
      <c r="L33" s="23"/>
      <c r="M33" s="23"/>
      <c r="N33" s="23">
        <v>1250</v>
      </c>
      <c r="O33" s="23"/>
      <c r="P33" s="23"/>
      <c r="Q33" s="23"/>
      <c r="R33" s="23"/>
      <c r="S33" s="23"/>
      <c r="T33" s="23"/>
      <c r="U33" s="23"/>
      <c r="V33" s="23"/>
      <c r="W33" s="23"/>
    </row>
    <row r="34" ht="18.75" customHeight="1" spans="1:23">
      <c r="A34" s="120" t="s">
        <v>300</v>
      </c>
      <c r="B34" s="120" t="s">
        <v>307</v>
      </c>
      <c r="C34" s="21" t="s">
        <v>306</v>
      </c>
      <c r="D34" s="120" t="s">
        <v>71</v>
      </c>
      <c r="E34" s="120" t="s">
        <v>90</v>
      </c>
      <c r="F34" s="120" t="s">
        <v>91</v>
      </c>
      <c r="G34" s="120" t="s">
        <v>283</v>
      </c>
      <c r="H34" s="120" t="s">
        <v>284</v>
      </c>
      <c r="I34" s="23">
        <v>44812.5</v>
      </c>
      <c r="J34" s="23"/>
      <c r="K34" s="23"/>
      <c r="L34" s="23"/>
      <c r="M34" s="23"/>
      <c r="N34" s="23">
        <v>44812.5</v>
      </c>
      <c r="O34" s="23"/>
      <c r="P34" s="23"/>
      <c r="Q34" s="23"/>
      <c r="R34" s="23"/>
      <c r="S34" s="23"/>
      <c r="T34" s="23"/>
      <c r="U34" s="23"/>
      <c r="V34" s="23"/>
      <c r="W34" s="23"/>
    </row>
    <row r="35" ht="18.75" customHeight="1" spans="1:23">
      <c r="A35" s="120" t="s">
        <v>300</v>
      </c>
      <c r="B35" s="120" t="s">
        <v>307</v>
      </c>
      <c r="C35" s="21" t="s">
        <v>306</v>
      </c>
      <c r="D35" s="120" t="s">
        <v>71</v>
      </c>
      <c r="E35" s="120" t="s">
        <v>92</v>
      </c>
      <c r="F35" s="120" t="s">
        <v>93</v>
      </c>
      <c r="G35" s="120" t="s">
        <v>283</v>
      </c>
      <c r="H35" s="120" t="s">
        <v>284</v>
      </c>
      <c r="I35" s="23">
        <v>4625</v>
      </c>
      <c r="J35" s="23"/>
      <c r="K35" s="23"/>
      <c r="L35" s="23"/>
      <c r="M35" s="23"/>
      <c r="N35" s="23">
        <v>4625</v>
      </c>
      <c r="O35" s="23"/>
      <c r="P35" s="23"/>
      <c r="Q35" s="23"/>
      <c r="R35" s="23"/>
      <c r="S35" s="23"/>
      <c r="T35" s="23"/>
      <c r="U35" s="23"/>
      <c r="V35" s="23"/>
      <c r="W35" s="23"/>
    </row>
    <row r="36" ht="18.75" customHeight="1" spans="1:23">
      <c r="A36" s="111"/>
      <c r="B36" s="111"/>
      <c r="C36" s="21" t="s">
        <v>308</v>
      </c>
      <c r="D36" s="111"/>
      <c r="E36" s="111"/>
      <c r="F36" s="111"/>
      <c r="G36" s="111"/>
      <c r="H36" s="111"/>
      <c r="I36" s="23">
        <v>11630.04</v>
      </c>
      <c r="J36" s="23"/>
      <c r="K36" s="23"/>
      <c r="L36" s="23"/>
      <c r="M36" s="23"/>
      <c r="N36" s="23">
        <v>11630.04</v>
      </c>
      <c r="O36" s="23"/>
      <c r="P36" s="23"/>
      <c r="Q36" s="23"/>
      <c r="R36" s="23"/>
      <c r="S36" s="23"/>
      <c r="T36" s="23"/>
      <c r="U36" s="23"/>
      <c r="V36" s="23"/>
      <c r="W36" s="23"/>
    </row>
    <row r="37" ht="18.75" customHeight="1" spans="1:23">
      <c r="A37" s="120" t="s">
        <v>300</v>
      </c>
      <c r="B37" s="120" t="s">
        <v>309</v>
      </c>
      <c r="C37" s="21" t="s">
        <v>308</v>
      </c>
      <c r="D37" s="120" t="s">
        <v>71</v>
      </c>
      <c r="E37" s="120" t="s">
        <v>98</v>
      </c>
      <c r="F37" s="120" t="s">
        <v>99</v>
      </c>
      <c r="G37" s="120" t="s">
        <v>247</v>
      </c>
      <c r="H37" s="120" t="s">
        <v>248</v>
      </c>
      <c r="I37" s="23">
        <v>85.34</v>
      </c>
      <c r="J37" s="23"/>
      <c r="K37" s="23"/>
      <c r="L37" s="23"/>
      <c r="M37" s="23"/>
      <c r="N37" s="23">
        <v>85.34</v>
      </c>
      <c r="O37" s="23"/>
      <c r="P37" s="23"/>
      <c r="Q37" s="23"/>
      <c r="R37" s="23"/>
      <c r="S37" s="23"/>
      <c r="T37" s="23"/>
      <c r="U37" s="23"/>
      <c r="V37" s="23"/>
      <c r="W37" s="23"/>
    </row>
    <row r="38" ht="18.75" customHeight="1" spans="1:23">
      <c r="A38" s="120" t="s">
        <v>300</v>
      </c>
      <c r="B38" s="120" t="s">
        <v>309</v>
      </c>
      <c r="C38" s="21" t="s">
        <v>308</v>
      </c>
      <c r="D38" s="120" t="s">
        <v>71</v>
      </c>
      <c r="E38" s="120" t="s">
        <v>98</v>
      </c>
      <c r="F38" s="120" t="s">
        <v>99</v>
      </c>
      <c r="G38" s="120" t="s">
        <v>259</v>
      </c>
      <c r="H38" s="120" t="s">
        <v>260</v>
      </c>
      <c r="I38" s="23">
        <v>11544.7</v>
      </c>
      <c r="J38" s="23"/>
      <c r="K38" s="23"/>
      <c r="L38" s="23"/>
      <c r="M38" s="23"/>
      <c r="N38" s="23">
        <v>11544.7</v>
      </c>
      <c r="O38" s="23"/>
      <c r="P38" s="23"/>
      <c r="Q38" s="23"/>
      <c r="R38" s="23"/>
      <c r="S38" s="23"/>
      <c r="T38" s="23"/>
      <c r="U38" s="23"/>
      <c r="V38" s="23"/>
      <c r="W38" s="23"/>
    </row>
    <row r="39" ht="18.75" customHeight="1" spans="1:23">
      <c r="A39" s="111"/>
      <c r="B39" s="111"/>
      <c r="C39" s="21" t="s">
        <v>310</v>
      </c>
      <c r="D39" s="111"/>
      <c r="E39" s="111"/>
      <c r="F39" s="111"/>
      <c r="G39" s="111"/>
      <c r="H39" s="111"/>
      <c r="I39" s="23">
        <v>218531.4</v>
      </c>
      <c r="J39" s="23"/>
      <c r="K39" s="23"/>
      <c r="L39" s="23"/>
      <c r="M39" s="23"/>
      <c r="N39" s="23">
        <v>218531.4</v>
      </c>
      <c r="O39" s="23"/>
      <c r="P39" s="23"/>
      <c r="Q39" s="23"/>
      <c r="R39" s="23"/>
      <c r="S39" s="23"/>
      <c r="T39" s="23"/>
      <c r="U39" s="23"/>
      <c r="V39" s="23"/>
      <c r="W39" s="23"/>
    </row>
    <row r="40" ht="18.75" customHeight="1" spans="1:23">
      <c r="A40" s="120" t="s">
        <v>300</v>
      </c>
      <c r="B40" s="120" t="s">
        <v>311</v>
      </c>
      <c r="C40" s="21" t="s">
        <v>310</v>
      </c>
      <c r="D40" s="120" t="s">
        <v>71</v>
      </c>
      <c r="E40" s="120" t="s">
        <v>90</v>
      </c>
      <c r="F40" s="120" t="s">
        <v>91</v>
      </c>
      <c r="G40" s="120" t="s">
        <v>283</v>
      </c>
      <c r="H40" s="120" t="s">
        <v>284</v>
      </c>
      <c r="I40" s="23">
        <v>152971.98</v>
      </c>
      <c r="J40" s="23"/>
      <c r="K40" s="23"/>
      <c r="L40" s="23"/>
      <c r="M40" s="23"/>
      <c r="N40" s="23">
        <v>152971.98</v>
      </c>
      <c r="O40" s="23"/>
      <c r="P40" s="23"/>
      <c r="Q40" s="23"/>
      <c r="R40" s="23"/>
      <c r="S40" s="23"/>
      <c r="T40" s="23"/>
      <c r="U40" s="23"/>
      <c r="V40" s="23"/>
      <c r="W40" s="23"/>
    </row>
    <row r="41" ht="18.75" customHeight="1" spans="1:23">
      <c r="A41" s="120" t="s">
        <v>300</v>
      </c>
      <c r="B41" s="120" t="s">
        <v>311</v>
      </c>
      <c r="C41" s="21" t="s">
        <v>310</v>
      </c>
      <c r="D41" s="120" t="s">
        <v>71</v>
      </c>
      <c r="E41" s="120" t="s">
        <v>92</v>
      </c>
      <c r="F41" s="120" t="s">
        <v>93</v>
      </c>
      <c r="G41" s="120" t="s">
        <v>283</v>
      </c>
      <c r="H41" s="120" t="s">
        <v>284</v>
      </c>
      <c r="I41" s="23">
        <v>65559.42</v>
      </c>
      <c r="J41" s="23"/>
      <c r="K41" s="23"/>
      <c r="L41" s="23"/>
      <c r="M41" s="23"/>
      <c r="N41" s="23">
        <v>65559.42</v>
      </c>
      <c r="O41" s="23"/>
      <c r="P41" s="23"/>
      <c r="Q41" s="23"/>
      <c r="R41" s="23"/>
      <c r="S41" s="23"/>
      <c r="T41" s="23"/>
      <c r="U41" s="23"/>
      <c r="V41" s="23"/>
      <c r="W41" s="23"/>
    </row>
    <row r="42" ht="18.75" customHeight="1" spans="1:23">
      <c r="A42" s="111"/>
      <c r="B42" s="111"/>
      <c r="C42" s="21" t="s">
        <v>312</v>
      </c>
      <c r="D42" s="111"/>
      <c r="E42" s="111"/>
      <c r="F42" s="111"/>
      <c r="G42" s="111"/>
      <c r="H42" s="111"/>
      <c r="I42" s="23">
        <v>20000</v>
      </c>
      <c r="J42" s="23"/>
      <c r="K42" s="23"/>
      <c r="L42" s="23"/>
      <c r="M42" s="23"/>
      <c r="N42" s="23">
        <v>20000</v>
      </c>
      <c r="O42" s="23"/>
      <c r="P42" s="23"/>
      <c r="Q42" s="23"/>
      <c r="R42" s="23"/>
      <c r="S42" s="23"/>
      <c r="T42" s="23"/>
      <c r="U42" s="23"/>
      <c r="V42" s="23"/>
      <c r="W42" s="23"/>
    </row>
    <row r="43" ht="18.75" customHeight="1" spans="1:23">
      <c r="A43" s="120" t="s">
        <v>297</v>
      </c>
      <c r="B43" s="120" t="s">
        <v>313</v>
      </c>
      <c r="C43" s="21" t="s">
        <v>312</v>
      </c>
      <c r="D43" s="120" t="s">
        <v>71</v>
      </c>
      <c r="E43" s="120" t="s">
        <v>102</v>
      </c>
      <c r="F43" s="120" t="s">
        <v>101</v>
      </c>
      <c r="G43" s="120" t="s">
        <v>247</v>
      </c>
      <c r="H43" s="120" t="s">
        <v>248</v>
      </c>
      <c r="I43" s="23">
        <v>20000</v>
      </c>
      <c r="J43" s="23"/>
      <c r="K43" s="23"/>
      <c r="L43" s="23"/>
      <c r="M43" s="23"/>
      <c r="N43" s="23">
        <v>20000</v>
      </c>
      <c r="O43" s="23"/>
      <c r="P43" s="23"/>
      <c r="Q43" s="23"/>
      <c r="R43" s="23"/>
      <c r="S43" s="23"/>
      <c r="T43" s="23"/>
      <c r="U43" s="23"/>
      <c r="V43" s="23"/>
      <c r="W43" s="23"/>
    </row>
    <row r="44" ht="18.75" customHeight="1" spans="1:23">
      <c r="A44" s="111"/>
      <c r="B44" s="111"/>
      <c r="C44" s="21" t="s">
        <v>314</v>
      </c>
      <c r="D44" s="111"/>
      <c r="E44" s="111"/>
      <c r="F44" s="111"/>
      <c r="G44" s="111"/>
      <c r="H44" s="111"/>
      <c r="I44" s="23">
        <v>24320</v>
      </c>
      <c r="J44" s="23"/>
      <c r="K44" s="23"/>
      <c r="L44" s="23"/>
      <c r="M44" s="23"/>
      <c r="N44" s="23">
        <v>24320</v>
      </c>
      <c r="O44" s="23"/>
      <c r="P44" s="23"/>
      <c r="Q44" s="23"/>
      <c r="R44" s="23"/>
      <c r="S44" s="23"/>
      <c r="T44" s="23"/>
      <c r="U44" s="23"/>
      <c r="V44" s="23"/>
      <c r="W44" s="23"/>
    </row>
    <row r="45" ht="18.75" customHeight="1" spans="1:23">
      <c r="A45" s="120" t="s">
        <v>297</v>
      </c>
      <c r="B45" s="120" t="s">
        <v>315</v>
      </c>
      <c r="C45" s="21" t="s">
        <v>314</v>
      </c>
      <c r="D45" s="120" t="s">
        <v>71</v>
      </c>
      <c r="E45" s="120" t="s">
        <v>94</v>
      </c>
      <c r="F45" s="120" t="s">
        <v>95</v>
      </c>
      <c r="G45" s="120" t="s">
        <v>265</v>
      </c>
      <c r="H45" s="120" t="s">
        <v>266</v>
      </c>
      <c r="I45" s="23">
        <v>24320</v>
      </c>
      <c r="J45" s="23"/>
      <c r="K45" s="23"/>
      <c r="L45" s="23"/>
      <c r="M45" s="23"/>
      <c r="N45" s="23">
        <v>24320</v>
      </c>
      <c r="O45" s="23"/>
      <c r="P45" s="23"/>
      <c r="Q45" s="23"/>
      <c r="R45" s="23"/>
      <c r="S45" s="23"/>
      <c r="T45" s="23"/>
      <c r="U45" s="23"/>
      <c r="V45" s="23"/>
      <c r="W45" s="23"/>
    </row>
    <row r="46" ht="18.75" customHeight="1" spans="1:23">
      <c r="A46" s="111"/>
      <c r="B46" s="111"/>
      <c r="C46" s="21" t="s">
        <v>316</v>
      </c>
      <c r="D46" s="111"/>
      <c r="E46" s="111"/>
      <c r="F46" s="111"/>
      <c r="G46" s="111"/>
      <c r="H46" s="111"/>
      <c r="I46" s="23">
        <v>400000</v>
      </c>
      <c r="J46" s="23"/>
      <c r="K46" s="23"/>
      <c r="L46" s="23"/>
      <c r="M46" s="23"/>
      <c r="N46" s="23"/>
      <c r="O46" s="23"/>
      <c r="P46" s="23"/>
      <c r="Q46" s="23"/>
      <c r="R46" s="23">
        <v>400000</v>
      </c>
      <c r="S46" s="23"/>
      <c r="T46" s="23"/>
      <c r="U46" s="23"/>
      <c r="V46" s="23"/>
      <c r="W46" s="23">
        <v>400000</v>
      </c>
    </row>
    <row r="47" ht="18.75" customHeight="1" spans="1:23">
      <c r="A47" s="120" t="s">
        <v>297</v>
      </c>
      <c r="B47" s="120" t="s">
        <v>317</v>
      </c>
      <c r="C47" s="21" t="s">
        <v>316</v>
      </c>
      <c r="D47" s="120" t="s">
        <v>71</v>
      </c>
      <c r="E47" s="120" t="s">
        <v>94</v>
      </c>
      <c r="F47" s="120" t="s">
        <v>95</v>
      </c>
      <c r="G47" s="120" t="s">
        <v>265</v>
      </c>
      <c r="H47" s="120" t="s">
        <v>266</v>
      </c>
      <c r="I47" s="23">
        <v>400000</v>
      </c>
      <c r="J47" s="23"/>
      <c r="K47" s="23"/>
      <c r="L47" s="23"/>
      <c r="M47" s="23"/>
      <c r="N47" s="23"/>
      <c r="O47" s="23"/>
      <c r="P47" s="23"/>
      <c r="Q47" s="23"/>
      <c r="R47" s="23">
        <v>400000</v>
      </c>
      <c r="S47" s="23"/>
      <c r="T47" s="23"/>
      <c r="U47" s="23"/>
      <c r="V47" s="23"/>
      <c r="W47" s="23">
        <v>400000</v>
      </c>
    </row>
    <row r="48" ht="18.75" customHeight="1" spans="1:23">
      <c r="A48" s="111"/>
      <c r="B48" s="111"/>
      <c r="C48" s="21" t="s">
        <v>318</v>
      </c>
      <c r="D48" s="111"/>
      <c r="E48" s="111"/>
      <c r="F48" s="111"/>
      <c r="G48" s="111"/>
      <c r="H48" s="111"/>
      <c r="I48" s="23">
        <v>132800</v>
      </c>
      <c r="J48" s="23"/>
      <c r="K48" s="23"/>
      <c r="L48" s="23"/>
      <c r="M48" s="23"/>
      <c r="N48" s="23">
        <v>132800</v>
      </c>
      <c r="O48" s="23"/>
      <c r="P48" s="23"/>
      <c r="Q48" s="23"/>
      <c r="R48" s="23"/>
      <c r="S48" s="23"/>
      <c r="T48" s="23"/>
      <c r="U48" s="23"/>
      <c r="V48" s="23"/>
      <c r="W48" s="23"/>
    </row>
    <row r="49" ht="18.75" customHeight="1" spans="1:23">
      <c r="A49" s="120" t="s">
        <v>297</v>
      </c>
      <c r="B49" s="120" t="s">
        <v>319</v>
      </c>
      <c r="C49" s="21" t="s">
        <v>318</v>
      </c>
      <c r="D49" s="120" t="s">
        <v>71</v>
      </c>
      <c r="E49" s="120" t="s">
        <v>94</v>
      </c>
      <c r="F49" s="120" t="s">
        <v>95</v>
      </c>
      <c r="G49" s="120" t="s">
        <v>304</v>
      </c>
      <c r="H49" s="120" t="s">
        <v>305</v>
      </c>
      <c r="I49" s="23">
        <v>132800</v>
      </c>
      <c r="J49" s="23"/>
      <c r="K49" s="23"/>
      <c r="L49" s="23"/>
      <c r="M49" s="23"/>
      <c r="N49" s="23">
        <v>132800</v>
      </c>
      <c r="O49" s="23"/>
      <c r="P49" s="23"/>
      <c r="Q49" s="23"/>
      <c r="R49" s="23"/>
      <c r="S49" s="23"/>
      <c r="T49" s="23"/>
      <c r="U49" s="23"/>
      <c r="V49" s="23"/>
      <c r="W49" s="23"/>
    </row>
    <row r="50" ht="18.75" customHeight="1" spans="1:23">
      <c r="A50" s="111"/>
      <c r="B50" s="111"/>
      <c r="C50" s="21" t="s">
        <v>320</v>
      </c>
      <c r="D50" s="111"/>
      <c r="E50" s="111"/>
      <c r="F50" s="111"/>
      <c r="G50" s="111"/>
      <c r="H50" s="111"/>
      <c r="I50" s="23">
        <v>15000</v>
      </c>
      <c r="J50" s="23"/>
      <c r="K50" s="23"/>
      <c r="L50" s="23"/>
      <c r="M50" s="23"/>
      <c r="N50" s="23"/>
      <c r="O50" s="23">
        <v>15000</v>
      </c>
      <c r="P50" s="23"/>
      <c r="Q50" s="23"/>
      <c r="R50" s="23"/>
      <c r="S50" s="23"/>
      <c r="T50" s="23"/>
      <c r="U50" s="23"/>
      <c r="V50" s="23"/>
      <c r="W50" s="23"/>
    </row>
    <row r="51" ht="18.75" customHeight="1" spans="1:23">
      <c r="A51" s="120" t="s">
        <v>297</v>
      </c>
      <c r="B51" s="120" t="s">
        <v>321</v>
      </c>
      <c r="C51" s="21" t="s">
        <v>320</v>
      </c>
      <c r="D51" s="120" t="s">
        <v>71</v>
      </c>
      <c r="E51" s="120" t="s">
        <v>137</v>
      </c>
      <c r="F51" s="120" t="s">
        <v>138</v>
      </c>
      <c r="G51" s="120" t="s">
        <v>247</v>
      </c>
      <c r="H51" s="120" t="s">
        <v>248</v>
      </c>
      <c r="I51" s="23">
        <v>15000</v>
      </c>
      <c r="J51" s="23"/>
      <c r="K51" s="23"/>
      <c r="L51" s="23"/>
      <c r="M51" s="23"/>
      <c r="N51" s="23"/>
      <c r="O51" s="23">
        <v>15000</v>
      </c>
      <c r="P51" s="23"/>
      <c r="Q51" s="23"/>
      <c r="R51" s="23"/>
      <c r="S51" s="23"/>
      <c r="T51" s="23"/>
      <c r="U51" s="23"/>
      <c r="V51" s="23"/>
      <c r="W51" s="23"/>
    </row>
    <row r="52" ht="18.75" customHeight="1" spans="1:23">
      <c r="A52" s="111"/>
      <c r="B52" s="111"/>
      <c r="C52" s="21" t="s">
        <v>322</v>
      </c>
      <c r="D52" s="111"/>
      <c r="E52" s="111"/>
      <c r="F52" s="111"/>
      <c r="G52" s="111"/>
      <c r="H52" s="111"/>
      <c r="I52" s="23">
        <v>600000</v>
      </c>
      <c r="J52" s="23"/>
      <c r="K52" s="23"/>
      <c r="L52" s="23"/>
      <c r="M52" s="23"/>
      <c r="N52" s="23"/>
      <c r="O52" s="23"/>
      <c r="P52" s="23"/>
      <c r="Q52" s="23"/>
      <c r="R52" s="23">
        <v>600000</v>
      </c>
      <c r="S52" s="23"/>
      <c r="T52" s="23"/>
      <c r="U52" s="23">
        <v>300000</v>
      </c>
      <c r="V52" s="23"/>
      <c r="W52" s="23">
        <v>300000</v>
      </c>
    </row>
    <row r="53" ht="18.75" customHeight="1" spans="1:23">
      <c r="A53" s="120" t="s">
        <v>297</v>
      </c>
      <c r="B53" s="120" t="s">
        <v>323</v>
      </c>
      <c r="C53" s="21" t="s">
        <v>322</v>
      </c>
      <c r="D53" s="120" t="s">
        <v>71</v>
      </c>
      <c r="E53" s="120" t="s">
        <v>94</v>
      </c>
      <c r="F53" s="120" t="s">
        <v>95</v>
      </c>
      <c r="G53" s="120" t="s">
        <v>247</v>
      </c>
      <c r="H53" s="120" t="s">
        <v>248</v>
      </c>
      <c r="I53" s="23">
        <v>300000</v>
      </c>
      <c r="J53" s="23"/>
      <c r="K53" s="23"/>
      <c r="L53" s="23"/>
      <c r="M53" s="23"/>
      <c r="N53" s="23"/>
      <c r="O53" s="23"/>
      <c r="P53" s="23"/>
      <c r="Q53" s="23"/>
      <c r="R53" s="23">
        <v>300000</v>
      </c>
      <c r="S53" s="23"/>
      <c r="T53" s="23"/>
      <c r="U53" s="23"/>
      <c r="V53" s="23"/>
      <c r="W53" s="23">
        <v>300000</v>
      </c>
    </row>
    <row r="54" ht="18.75" customHeight="1" spans="1:23">
      <c r="A54" s="120" t="s">
        <v>297</v>
      </c>
      <c r="B54" s="120" t="s">
        <v>323</v>
      </c>
      <c r="C54" s="21" t="s">
        <v>322</v>
      </c>
      <c r="D54" s="120" t="s">
        <v>71</v>
      </c>
      <c r="E54" s="120" t="s">
        <v>94</v>
      </c>
      <c r="F54" s="120" t="s">
        <v>95</v>
      </c>
      <c r="G54" s="120" t="s">
        <v>265</v>
      </c>
      <c r="H54" s="120" t="s">
        <v>266</v>
      </c>
      <c r="I54" s="23">
        <v>300000</v>
      </c>
      <c r="J54" s="23"/>
      <c r="K54" s="23"/>
      <c r="L54" s="23"/>
      <c r="M54" s="23"/>
      <c r="N54" s="23"/>
      <c r="O54" s="23"/>
      <c r="P54" s="23"/>
      <c r="Q54" s="23"/>
      <c r="R54" s="23">
        <v>300000</v>
      </c>
      <c r="S54" s="23"/>
      <c r="T54" s="23"/>
      <c r="U54" s="23">
        <v>300000</v>
      </c>
      <c r="V54" s="23"/>
      <c r="W54" s="23"/>
    </row>
    <row r="55" ht="18.75" customHeight="1" spans="1:23">
      <c r="A55" s="33" t="s">
        <v>139</v>
      </c>
      <c r="B55" s="34"/>
      <c r="C55" s="34"/>
      <c r="D55" s="34"/>
      <c r="E55" s="34"/>
      <c r="F55" s="34"/>
      <c r="G55" s="34"/>
      <c r="H55" s="35"/>
      <c r="I55" s="23">
        <v>1919830.87</v>
      </c>
      <c r="J55" s="23">
        <v>20000</v>
      </c>
      <c r="K55" s="23">
        <v>20000</v>
      </c>
      <c r="L55" s="23"/>
      <c r="M55" s="23"/>
      <c r="N55" s="23">
        <v>884830.87</v>
      </c>
      <c r="O55" s="23">
        <v>15000</v>
      </c>
      <c r="P55" s="23"/>
      <c r="Q55" s="23"/>
      <c r="R55" s="23">
        <v>1000000</v>
      </c>
      <c r="S55" s="23"/>
      <c r="T55" s="23"/>
      <c r="U55" s="23">
        <v>300000</v>
      </c>
      <c r="V55" s="23"/>
      <c r="W55" s="23">
        <v>700000</v>
      </c>
    </row>
  </sheetData>
  <mergeCells count="28">
    <mergeCell ref="A2:W2"/>
    <mergeCell ref="A3:H3"/>
    <mergeCell ref="J4:M4"/>
    <mergeCell ref="N4:P4"/>
    <mergeCell ref="R4:W4"/>
    <mergeCell ref="A55:H55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17"/>
  <sheetViews>
    <sheetView showZeros="0" workbookViewId="0">
      <selection activeCell="A1" sqref="A1"/>
    </sheetView>
  </sheetViews>
  <sheetFormatPr defaultColWidth="9.14285714285714" defaultRowHeight="12" customHeight="1"/>
  <cols>
    <col min="1" max="1" width="34.2857142857143" customWidth="1"/>
    <col min="2" max="2" width="48" customWidth="1"/>
    <col min="3" max="5" width="18.2857142857143" customWidth="1"/>
    <col min="6" max="6" width="12" customWidth="1"/>
    <col min="7" max="7" width="17" customWidth="1"/>
    <col min="8" max="9" width="12" customWidth="1"/>
    <col min="10" max="10" width="27.5714285714286" customWidth="1"/>
  </cols>
  <sheetData>
    <row r="1" ht="15" customHeight="1" spans="10:10">
      <c r="J1" s="85" t="s">
        <v>324</v>
      </c>
    </row>
    <row r="2" ht="36.75" customHeight="1" spans="1:10">
      <c r="A2" s="5" t="str">
        <f>"2025"&amp;"年部门项目支出绩效目标表"</f>
        <v>2025年部门项目支出绩效目标表</v>
      </c>
      <c r="B2" s="6"/>
      <c r="C2" s="6"/>
      <c r="D2" s="6"/>
      <c r="E2" s="6"/>
      <c r="F2" s="50"/>
      <c r="G2" s="6"/>
      <c r="H2" s="50"/>
      <c r="I2" s="50"/>
      <c r="J2" s="6"/>
    </row>
    <row r="3" ht="18.75" customHeight="1" spans="1:8">
      <c r="A3" s="7" t="str">
        <f>"单位名称："&amp;"临沧市临翔区南美乡中心校"</f>
        <v>单位名称：临沧市临翔区南美乡中心校</v>
      </c>
      <c r="B3" s="3"/>
      <c r="C3" s="3"/>
      <c r="D3" s="3"/>
      <c r="E3" s="3"/>
      <c r="F3" s="51"/>
      <c r="G3" s="3"/>
      <c r="H3" s="51"/>
    </row>
    <row r="4" ht="18.75" customHeight="1" spans="1:10">
      <c r="A4" s="45" t="s">
        <v>325</v>
      </c>
      <c r="B4" s="45" t="s">
        <v>326</v>
      </c>
      <c r="C4" s="45" t="s">
        <v>327</v>
      </c>
      <c r="D4" s="45" t="s">
        <v>328</v>
      </c>
      <c r="E4" s="45" t="s">
        <v>329</v>
      </c>
      <c r="F4" s="52" t="s">
        <v>330</v>
      </c>
      <c r="G4" s="45" t="s">
        <v>331</v>
      </c>
      <c r="H4" s="52" t="s">
        <v>332</v>
      </c>
      <c r="I4" s="52" t="s">
        <v>333</v>
      </c>
      <c r="J4" s="45" t="s">
        <v>334</v>
      </c>
    </row>
    <row r="5" ht="18.75" customHeight="1" spans="1:10">
      <c r="A5" s="117">
        <v>1</v>
      </c>
      <c r="B5" s="117">
        <v>2</v>
      </c>
      <c r="C5" s="117">
        <v>3</v>
      </c>
      <c r="D5" s="117">
        <v>4</v>
      </c>
      <c r="E5" s="117">
        <v>5</v>
      </c>
      <c r="F5" s="117">
        <v>6</v>
      </c>
      <c r="G5" s="117">
        <v>7</v>
      </c>
      <c r="H5" s="117">
        <v>8</v>
      </c>
      <c r="I5" s="117">
        <v>9</v>
      </c>
      <c r="J5" s="117">
        <v>10</v>
      </c>
    </row>
    <row r="6" ht="18.75" customHeight="1" spans="1:10">
      <c r="A6" s="32" t="s">
        <v>71</v>
      </c>
      <c r="B6" s="46"/>
      <c r="C6" s="46"/>
      <c r="D6" s="46"/>
      <c r="E6" s="53"/>
      <c r="F6" s="54"/>
      <c r="G6" s="53"/>
      <c r="H6" s="54"/>
      <c r="I6" s="54"/>
      <c r="J6" s="53"/>
    </row>
    <row r="7" ht="18.75" customHeight="1" spans="1:10">
      <c r="A7" s="212" t="s">
        <v>296</v>
      </c>
      <c r="B7" s="21" t="s">
        <v>335</v>
      </c>
      <c r="C7" s="21" t="s">
        <v>336</v>
      </c>
      <c r="D7" s="21" t="s">
        <v>337</v>
      </c>
      <c r="E7" s="32" t="s">
        <v>338</v>
      </c>
      <c r="F7" s="21" t="s">
        <v>339</v>
      </c>
      <c r="G7" s="32" t="s">
        <v>340</v>
      </c>
      <c r="H7" s="21" t="s">
        <v>341</v>
      </c>
      <c r="I7" s="21" t="s">
        <v>342</v>
      </c>
      <c r="J7" s="32" t="s">
        <v>343</v>
      </c>
    </row>
    <row r="8" ht="18.75" customHeight="1" spans="1:10">
      <c r="A8" s="212" t="s">
        <v>296</v>
      </c>
      <c r="B8" s="21" t="s">
        <v>335</v>
      </c>
      <c r="C8" s="21" t="s">
        <v>344</v>
      </c>
      <c r="D8" s="21" t="s">
        <v>345</v>
      </c>
      <c r="E8" s="32" t="s">
        <v>346</v>
      </c>
      <c r="F8" s="21" t="s">
        <v>339</v>
      </c>
      <c r="G8" s="32" t="s">
        <v>347</v>
      </c>
      <c r="H8" s="21" t="s">
        <v>348</v>
      </c>
      <c r="I8" s="21" t="s">
        <v>342</v>
      </c>
      <c r="J8" s="32" t="s">
        <v>349</v>
      </c>
    </row>
    <row r="9" ht="18.75" customHeight="1" spans="1:10">
      <c r="A9" s="212" t="s">
        <v>296</v>
      </c>
      <c r="B9" s="21" t="s">
        <v>335</v>
      </c>
      <c r="C9" s="21" t="s">
        <v>350</v>
      </c>
      <c r="D9" s="21" t="s">
        <v>351</v>
      </c>
      <c r="E9" s="32" t="s">
        <v>352</v>
      </c>
      <c r="F9" s="21" t="s">
        <v>353</v>
      </c>
      <c r="G9" s="32" t="s">
        <v>354</v>
      </c>
      <c r="H9" s="21" t="s">
        <v>348</v>
      </c>
      <c r="I9" s="21" t="s">
        <v>342</v>
      </c>
      <c r="J9" s="32" t="s">
        <v>355</v>
      </c>
    </row>
    <row r="10" ht="18.75" customHeight="1" spans="1:10">
      <c r="A10" s="212" t="s">
        <v>316</v>
      </c>
      <c r="B10" s="21" t="s">
        <v>356</v>
      </c>
      <c r="C10" s="21" t="s">
        <v>336</v>
      </c>
      <c r="D10" s="21" t="s">
        <v>337</v>
      </c>
      <c r="E10" s="32" t="s">
        <v>357</v>
      </c>
      <c r="F10" s="21" t="s">
        <v>353</v>
      </c>
      <c r="G10" s="32" t="s">
        <v>182</v>
      </c>
      <c r="H10" s="21" t="s">
        <v>358</v>
      </c>
      <c r="I10" s="21" t="s">
        <v>342</v>
      </c>
      <c r="J10" s="32" t="s">
        <v>359</v>
      </c>
    </row>
    <row r="11" ht="18.75" customHeight="1" spans="1:10">
      <c r="A11" s="212" t="s">
        <v>316</v>
      </c>
      <c r="B11" s="21" t="s">
        <v>356</v>
      </c>
      <c r="C11" s="21" t="s">
        <v>336</v>
      </c>
      <c r="D11" s="21" t="s">
        <v>337</v>
      </c>
      <c r="E11" s="32" t="s">
        <v>360</v>
      </c>
      <c r="F11" s="21" t="s">
        <v>353</v>
      </c>
      <c r="G11" s="32" t="s">
        <v>361</v>
      </c>
      <c r="H11" s="21" t="s">
        <v>348</v>
      </c>
      <c r="I11" s="21" t="s">
        <v>342</v>
      </c>
      <c r="J11" s="32" t="s">
        <v>362</v>
      </c>
    </row>
    <row r="12" ht="18.75" customHeight="1" spans="1:10">
      <c r="A12" s="212" t="s">
        <v>316</v>
      </c>
      <c r="B12" s="21" t="s">
        <v>356</v>
      </c>
      <c r="C12" s="21" t="s">
        <v>336</v>
      </c>
      <c r="D12" s="21" t="s">
        <v>363</v>
      </c>
      <c r="E12" s="32" t="s">
        <v>364</v>
      </c>
      <c r="F12" s="21" t="s">
        <v>339</v>
      </c>
      <c r="G12" s="32" t="s">
        <v>365</v>
      </c>
      <c r="H12" s="21" t="s">
        <v>366</v>
      </c>
      <c r="I12" s="21" t="s">
        <v>342</v>
      </c>
      <c r="J12" s="32" t="s">
        <v>367</v>
      </c>
    </row>
    <row r="13" ht="18.75" customHeight="1" spans="1:10">
      <c r="A13" s="212" t="s">
        <v>316</v>
      </c>
      <c r="B13" s="21" t="s">
        <v>356</v>
      </c>
      <c r="C13" s="21" t="s">
        <v>344</v>
      </c>
      <c r="D13" s="21" t="s">
        <v>368</v>
      </c>
      <c r="E13" s="32" t="s">
        <v>369</v>
      </c>
      <c r="F13" s="21" t="s">
        <v>353</v>
      </c>
      <c r="G13" s="32" t="s">
        <v>183</v>
      </c>
      <c r="H13" s="21" t="s">
        <v>366</v>
      </c>
      <c r="I13" s="21" t="s">
        <v>342</v>
      </c>
      <c r="J13" s="32" t="s">
        <v>370</v>
      </c>
    </row>
    <row r="14" ht="18.75" customHeight="1" spans="1:10">
      <c r="A14" s="212" t="s">
        <v>316</v>
      </c>
      <c r="B14" s="21" t="s">
        <v>356</v>
      </c>
      <c r="C14" s="21" t="s">
        <v>350</v>
      </c>
      <c r="D14" s="21" t="s">
        <v>351</v>
      </c>
      <c r="E14" s="32" t="s">
        <v>371</v>
      </c>
      <c r="F14" s="21" t="s">
        <v>353</v>
      </c>
      <c r="G14" s="32" t="s">
        <v>372</v>
      </c>
      <c r="H14" s="21" t="s">
        <v>348</v>
      </c>
      <c r="I14" s="21" t="s">
        <v>342</v>
      </c>
      <c r="J14" s="32" t="s">
        <v>373</v>
      </c>
    </row>
    <row r="15" ht="18.75" customHeight="1" spans="1:10">
      <c r="A15" s="212" t="s">
        <v>322</v>
      </c>
      <c r="B15" s="21" t="s">
        <v>374</v>
      </c>
      <c r="C15" s="21" t="s">
        <v>336</v>
      </c>
      <c r="D15" s="21" t="s">
        <v>363</v>
      </c>
      <c r="E15" s="32" t="s">
        <v>375</v>
      </c>
      <c r="F15" s="21" t="s">
        <v>353</v>
      </c>
      <c r="G15" s="32" t="s">
        <v>372</v>
      </c>
      <c r="H15" s="21" t="s">
        <v>348</v>
      </c>
      <c r="I15" s="21" t="s">
        <v>342</v>
      </c>
      <c r="J15" s="32" t="s">
        <v>376</v>
      </c>
    </row>
    <row r="16" ht="18.75" customHeight="1" spans="1:10">
      <c r="A16" s="212" t="s">
        <v>322</v>
      </c>
      <c r="B16" s="21" t="s">
        <v>374</v>
      </c>
      <c r="C16" s="21" t="s">
        <v>344</v>
      </c>
      <c r="D16" s="21" t="s">
        <v>368</v>
      </c>
      <c r="E16" s="32" t="s">
        <v>377</v>
      </c>
      <c r="F16" s="21" t="s">
        <v>353</v>
      </c>
      <c r="G16" s="32" t="s">
        <v>372</v>
      </c>
      <c r="H16" s="21" t="s">
        <v>348</v>
      </c>
      <c r="I16" s="21" t="s">
        <v>342</v>
      </c>
      <c r="J16" s="32" t="s">
        <v>378</v>
      </c>
    </row>
    <row r="17" ht="18.75" customHeight="1" spans="1:10">
      <c r="A17" s="212" t="s">
        <v>322</v>
      </c>
      <c r="B17" s="21" t="s">
        <v>374</v>
      </c>
      <c r="C17" s="21" t="s">
        <v>350</v>
      </c>
      <c r="D17" s="21" t="s">
        <v>351</v>
      </c>
      <c r="E17" s="32" t="s">
        <v>379</v>
      </c>
      <c r="F17" s="21" t="s">
        <v>353</v>
      </c>
      <c r="G17" s="32" t="s">
        <v>361</v>
      </c>
      <c r="H17" s="21" t="s">
        <v>348</v>
      </c>
      <c r="I17" s="21" t="s">
        <v>342</v>
      </c>
      <c r="J17" s="32" t="s">
        <v>380</v>
      </c>
    </row>
  </sheetData>
  <mergeCells count="8">
    <mergeCell ref="A2:J2"/>
    <mergeCell ref="A3:H3"/>
    <mergeCell ref="A7:A9"/>
    <mergeCell ref="A10:A14"/>
    <mergeCell ref="A15:A17"/>
    <mergeCell ref="B7:B9"/>
    <mergeCell ref="B10:B14"/>
    <mergeCell ref="B15:B17"/>
  </mergeCells>
  <printOptions horizontalCentered="1"/>
  <pageMargins left="1" right="1" top="0.75" bottom="0.75" header="0" footer="0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县对下转移支付预算表09-1</vt:lpstr>
      <vt:lpstr>县对下转移支付绩效目标表09-2</vt:lpstr>
      <vt:lpstr>新增资产配置表10</vt:lpstr>
      <vt:lpstr>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尹雪蕊</cp:lastModifiedBy>
  <dcterms:created xsi:type="dcterms:W3CDTF">2025-02-28T02:24:00Z</dcterms:created>
  <dcterms:modified xsi:type="dcterms:W3CDTF">2025-03-25T07:52:24Z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20506A615D5B4ED486F9F1152D67ACD2_12</vt:lpwstr>
  </property>
  <property fmtid="{D5CDD505-2E9C-101B-9397-08002B2CF9AE}" pid="3" name="KSOProductBuildVer">
    <vt:lpwstr>2052-12.1.0.20305</vt:lpwstr>
  </property>
</Properties>
</file>