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  <sheet name="Sheet1" sheetId="18" r:id="rId18"/>
  </sheets>
  <definedNames>
    <definedName name="_xlnm._FilterDatabase" localSheetId="6" hidden="1">部门基本支出预算表04!$A$10:$W$59</definedName>
    <definedName name="_xlnm._FilterDatabase" localSheetId="7" hidden="1">'部门项目支出预算表05-1'!$A$9:$W$21</definedName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<sst xmlns="http://schemas.openxmlformats.org/spreadsheetml/2006/main" count="1215" uniqueCount="439">
  <si>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</si>
  <si>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</si>
  <si>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</si>
  <si>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</si>
  <si>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</si>
  <si>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</si>
  <si>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</si>
  <si>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</si>
  <si>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</si>
  <si>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</si>
  <si>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</si>
  <si>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</si>
  <si>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</si>
  <si>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</si>
  <si>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</si>
  <si>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</si>
  <si>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</si>
  <si>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</si>
  <si>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</si>
  <si>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</si>
  <si>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</si>
  <si>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</si>
  <si>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</si>
  <si>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</si>
  <si>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</si>
  <si>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</si>
  <si>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</si>
  <si>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</si>
  <si>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</si>
  <si>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</si>
  <si>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</si>
  <si>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</si>
  <si>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</si>
  <si>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</si>
  <si>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</si>
  <si>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</si>
  <si>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</si>
  <si>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</si>
  <si>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</si>
  <si>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</si>
  <si>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</si>
  <si>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</si>
  <si>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</si>
  <si>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</si>
  <si>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</si>
  <si>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</si>
  <si>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</si>
  <si>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</si>
  <si>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</si>
  <si>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</si>
  <si>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</si>
  <si>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</si>
  <si>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</si>
  <si>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</si>
  <si>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</si>
  <si>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</si>
  <si>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</si>
  <si>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</si>
  <si>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</si>
  <si>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</si>
  <si>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</si>
  <si>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</si>
  <si>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</si>
  <si>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</si>
  <si>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</si>
  <si>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</si>
  <si>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</si>
  <si>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</si>
  <si>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</si>
  <si>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</si>
  <si>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377</t>
  </si>
  <si>
    <t>临沧市临翔区医疗保障局</t>
  </si>
  <si>
    <t>377001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</si>
  <si>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</si>
  <si>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</si>
  <si>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</si>
  <si>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</si>
  <si>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</si>
  <si>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</si>
  <si>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</si>
  <si>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</si>
  <si>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</si>
  <si>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</si>
  <si>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</si>
  <si>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</si>
  <si>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</si>
  <si>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</si>
  <si>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</si>
  <si>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</si>
  <si>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</si>
  <si>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</si>
  <si>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</si>
  <si>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</si>
  <si>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</si>
  <si>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</si>
  <si>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</si>
  <si>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</si>
  <si>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</si>
  <si>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</si>
  <si>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</si>
  <si>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</si>
  <si>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</si>
  <si>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</si>
  <si>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</si>
  <si>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</si>
  <si>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</si>
  <si>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</si>
  <si>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</si>
  <si>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21012</t>
  </si>
  <si>
    <t>财政对基本医疗保险基金的补助</t>
  </si>
  <si>
    <t>2101202</t>
  </si>
  <si>
    <t>财政对城乡居民基本医疗保险基金的补助</t>
  </si>
  <si>
    <t>21013</t>
  </si>
  <si>
    <t>医疗救助</t>
  </si>
  <si>
    <t>2101399</t>
  </si>
  <si>
    <t>其他医疗救助支出</t>
  </si>
  <si>
    <t>21015</t>
  </si>
  <si>
    <t>医疗保障管理事务</t>
  </si>
  <si>
    <t>2101501</t>
  </si>
  <si>
    <t>行政运行</t>
  </si>
  <si>
    <t>2101599</t>
  </si>
  <si>
    <t>其他医疗保障管理事务支出</t>
  </si>
  <si>
    <t>21099</t>
  </si>
  <si>
    <t>其他卫生健康支出</t>
  </si>
  <si>
    <t>2109999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</si>
  <si>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</si>
  <si>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</si>
  <si>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</si>
  <si>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</si>
  <si>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</si>
  <si>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</si>
  <si>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</si>
  <si>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</si>
  <si>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</si>
  <si>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</si>
  <si>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</si>
  <si>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</si>
  <si>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</si>
  <si>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</si>
  <si>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</si>
  <si>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</si>
  <si>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</si>
  <si>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</si>
  <si>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</si>
  <si>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</si>
  <si>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</si>
  <si>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</si>
  <si>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</si>
  <si>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</si>
  <si>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</si>
  <si>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</si>
  <si>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</si>
  <si>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</si>
  <si>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</si>
  <si>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</si>
  <si>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</si>
  <si>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</si>
  <si>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</si>
  <si>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</si>
  <si>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</si>
  <si>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</si>
  <si>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</si>
  <si>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</si>
  <si>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</si>
  <si>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</si>
  <si>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</si>
  <si>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</si>
  <si>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</si>
  <si>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</si>
  <si>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</si>
  <si>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</si>
  <si>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</si>
  <si>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</si>
  <si>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</si>
  <si>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</si>
  <si>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</si>
  <si>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</si>
  <si>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</si>
  <si>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</si>
  <si>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</si>
  <si>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</si>
  <si>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</si>
  <si>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</si>
  <si>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</si>
  <si>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</si>
  <si>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</si>
  <si>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</si>
  <si>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</si>
  <si>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</si>
  <si>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</si>
  <si>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</si>
  <si>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</si>
  <si>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</si>
  <si>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</si>
  <si>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</si>
  <si>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</si>
  <si>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</si>
  <si>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</si>
  <si>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</si>
  <si>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</si>
  <si>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</si>
  <si>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</si>
  <si>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</si>
  <si>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</si>
  <si>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</si>
  <si>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</si>
  <si>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</si>
  <si>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</si>
  <si>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</si>
  <si>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</si>
  <si>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530902210000000017929</t>
  </si>
  <si>
    <t>行政人员支出工资</t>
  </si>
  <si>
    <t>30101</t>
  </si>
  <si>
    <t>基本工资</t>
  </si>
  <si>
    <t>530902210000000017930</t>
  </si>
  <si>
    <t>事业人员支出工资</t>
  </si>
  <si>
    <t>30102</t>
  </si>
  <si>
    <t>津贴补贴</t>
  </si>
  <si>
    <t>530902231100001450512</t>
  </si>
  <si>
    <t>行政人员绩效考核奖励（2017年提高标准部分）</t>
  </si>
  <si>
    <t>30103</t>
  </si>
  <si>
    <t>奖金</t>
  </si>
  <si>
    <t>30107</t>
  </si>
  <si>
    <t>绩效工资</t>
  </si>
  <si>
    <t>530902231100001450499</t>
  </si>
  <si>
    <t>绩效工资（2017年提高标准部分）</t>
  </si>
  <si>
    <t>530902210000000017931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</si>
  <si>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</si>
  <si>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</si>
  <si>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</si>
  <si>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</si>
  <si>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</si>
  <si>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</si>
  <si>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</si>
  <si>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</si>
  <si>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</si>
  <si>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530902210000000019104</t>
  </si>
  <si>
    <t>企业安置人员大病保险</t>
  </si>
  <si>
    <t>30307</t>
  </si>
  <si>
    <t>医疗费补助</t>
  </si>
  <si>
    <t>530902210000000017932</t>
  </si>
  <si>
    <t>30113</t>
  </si>
  <si>
    <t>530902210000000017936</t>
  </si>
  <si>
    <t>一般公用经费</t>
  </si>
  <si>
    <t>30205</t>
  </si>
  <si>
    <t>水费</t>
  </si>
  <si>
    <t>30206</t>
  </si>
  <si>
    <t>电费</t>
  </si>
  <si>
    <t>30229</t>
  </si>
  <si>
    <t>福利费</t>
  </si>
  <si>
    <t>530902241100002321997</t>
  </si>
  <si>
    <t>公务接待费（公用经费）</t>
  </si>
  <si>
    <t>30217</t>
  </si>
  <si>
    <t>30226</t>
  </si>
  <si>
    <t>劳务费</t>
  </si>
  <si>
    <t>30201</t>
  </si>
  <si>
    <t>办公费</t>
  </si>
  <si>
    <t>530902210000000017935</t>
  </si>
  <si>
    <t>工会经费</t>
  </si>
  <si>
    <t>30228</t>
  </si>
  <si>
    <t>530902251100003823850</t>
  </si>
  <si>
    <t>530902210000000017934</t>
  </si>
  <si>
    <t>公务用车运行维护费</t>
  </si>
  <si>
    <t>30231</t>
  </si>
  <si>
    <t>530902210000000020023</t>
  </si>
  <si>
    <t>行政人员公务交通补贴</t>
  </si>
  <si>
    <t>30239</t>
  </si>
  <si>
    <t>其他交通费用</t>
  </si>
  <si>
    <t>530902241100002321996</t>
  </si>
  <si>
    <t>原渠道发放退休费</t>
  </si>
  <si>
    <t>30302</t>
  </si>
  <si>
    <t>退休费</t>
  </si>
  <si>
    <t>530902210000000020570</t>
  </si>
  <si>
    <t>企业离休干部医疗保障金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</si>
  <si>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</si>
  <si>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</si>
  <si>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</si>
  <si>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</si>
  <si>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</si>
  <si>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</si>
  <si>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</si>
  <si>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城乡居民基本医疗保险补助资金</t>
  </si>
  <si>
    <t>民生类</t>
  </si>
  <si>
    <t>530902221100000932150</t>
  </si>
  <si>
    <t>31302</t>
  </si>
  <si>
    <t>对社会保险基金补助</t>
  </si>
  <si>
    <t>打击欺诈骗保举报奖励经费</t>
  </si>
  <si>
    <t>事业发展类</t>
  </si>
  <si>
    <t>530902241100002321955</t>
  </si>
  <si>
    <t>30309</t>
  </si>
  <si>
    <t>奖励金</t>
  </si>
  <si>
    <t>医疗保障业务工作经费</t>
  </si>
  <si>
    <t>530902221100000502901</t>
  </si>
  <si>
    <t>30211</t>
  </si>
  <si>
    <t>差旅费</t>
  </si>
  <si>
    <t>医疗服务与保障能力提升补助资金</t>
  </si>
  <si>
    <t>530902221100000717472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</si>
  <si>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</si>
  <si>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</si>
  <si>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</si>
  <si>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</si>
  <si>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</si>
  <si>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</si>
  <si>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</si>
  <si>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</si>
  <si>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</si>
  <si>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</si>
  <si>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</si>
  <si>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通过开展全区“打击欺诈骗保、维护基金安全”举报奖励机制，有效维护参保群众合法权益及医保基金安全运行。</t>
  </si>
  <si>
    <t>产出指标</t>
  </si>
  <si>
    <t>数量指标</t>
  </si>
  <si>
    <t>奖励次数</t>
  </si>
  <si>
    <t>=</t>
  </si>
  <si>
    <t>人次</t>
  </si>
  <si>
    <t>定量指标</t>
  </si>
  <si>
    <t>反映全区接到举报并核实存在欺诈行为的次数。</t>
  </si>
  <si>
    <t>质量指标</t>
  </si>
  <si>
    <t>检查（核查）覆盖率</t>
  </si>
  <si>
    <t>100</t>
  </si>
  <si>
    <t>%</t>
  </si>
  <si>
    <t>"反映检查（核查）工作覆盖面情况。
检查（核查）覆盖率=实际完成检查（核查）覆盖面/检查（核查）计划覆盖面*100%"</t>
  </si>
  <si>
    <t>时效指标</t>
  </si>
  <si>
    <t>完成工作目标任务</t>
  </si>
  <si>
    <t>反映完成2024年打击欺诈骗保工作目标任务情况。</t>
  </si>
  <si>
    <t>成本指标</t>
  </si>
  <si>
    <t>经济成本指标</t>
  </si>
  <si>
    <t>200000</t>
  </si>
  <si>
    <t>元</t>
  </si>
  <si>
    <t>反映实际情况给予相应的举报奖励。</t>
  </si>
  <si>
    <t>效益指标</t>
  </si>
  <si>
    <t>社会效益</t>
  </si>
  <si>
    <t>医保相关政策知晓率</t>
  </si>
  <si>
    <t>&gt;=</t>
  </si>
  <si>
    <t>90</t>
  </si>
  <si>
    <t>反映定点医药机构及参保人对医保政策知晓情况。</t>
  </si>
  <si>
    <t>满意度指标</t>
  </si>
  <si>
    <t>服务对象满意度</t>
  </si>
  <si>
    <t>奖励人员满意度</t>
  </si>
  <si>
    <t>95</t>
  </si>
  <si>
    <t>反映奖励人员对奖励资金的满意程度。</t>
  </si>
  <si>
    <t>保障城乡居民参保人员及新生儿，户籍迁入及建档立卡贫困人口等各类新参保人员的缴费补助。预计2025年参保人数为265048人，204年城乡居民医疗保险补助中央承担560元，市级承担2.1元，区级承担18.9元给予配套补助。确实保障城乡居民医疗保险应保尽保，不漏一人。</t>
  </si>
  <si>
    <t>参保人数</t>
  </si>
  <si>
    <t>268120</t>
  </si>
  <si>
    <t>人</t>
  </si>
  <si>
    <t>反映城乡居民参保对象实际人数</t>
  </si>
  <si>
    <t>基金滚存结余可支配月数</t>
  </si>
  <si>
    <t>个月</t>
  </si>
  <si>
    <t>反映基金实际滚存余额可支配月数</t>
  </si>
  <si>
    <t>参保居民个人缴费标准</t>
  </si>
  <si>
    <t>380</t>
  </si>
  <si>
    <t>元/人</t>
  </si>
  <si>
    <t>反映参保对象实际缴费金额</t>
  </si>
  <si>
    <t>基本医疗保险综合参保率</t>
  </si>
  <si>
    <t>反映基本医疗保险参保情况</t>
  </si>
  <si>
    <t>参保目标任务完成率</t>
  </si>
  <si>
    <t>反映参保情况</t>
  </si>
  <si>
    <t>参保人政策范围内住院保销比例</t>
  </si>
  <si>
    <t>70</t>
  </si>
  <si>
    <t>反映政策范围内住院保销情况</t>
  </si>
  <si>
    <t>参保人住院费用实际保销比例</t>
  </si>
  <si>
    <t>60</t>
  </si>
  <si>
    <t>反映参保人实际保销情况</t>
  </si>
  <si>
    <t>建档立卡贫困人口参加基本医保和大病保险覆盖率</t>
  </si>
  <si>
    <t>反映建档立卡贫困人口参加医疗保险及大病保险情况</t>
  </si>
  <si>
    <t>当年各级财政补助资金到位率</t>
  </si>
  <si>
    <t>反映各级财政补助资金按时到位情况</t>
  </si>
  <si>
    <t>政策知晓率</t>
  </si>
  <si>
    <t>80</t>
  </si>
  <si>
    <t>反映补助政策的宣传效果情况。
政策知晓率=调查中补助政策知晓人数/调查总人数*100%</t>
  </si>
  <si>
    <t>困难群众看病就医方便程度</t>
  </si>
  <si>
    <t>有所提高</t>
  </si>
  <si>
    <t>年</t>
  </si>
  <si>
    <t>定性指标</t>
  </si>
  <si>
    <t>反映困难群众看病就医方便情况</t>
  </si>
  <si>
    <t>参保对象满意</t>
  </si>
  <si>
    <t>反映参保对象的满意程度。</t>
  </si>
  <si>
    <t>一是不断完善医保基金监管党建工作领导体制和工作机制；二是健全监督检查制度；三是推行医保电子凭证，积极推进“互联网+监管”；四是建立健全基金监督执法体系，加强行政执法队伍建设，强化技术；五是加强打击欺诈骗保工作力度； 六是采取多种形式大力宣传。</t>
  </si>
  <si>
    <t>推行医保电子凭证</t>
  </si>
  <si>
    <t>反映医疗保障业务工作开展情况</t>
  </si>
  <si>
    <t>建立健全基金执法体系</t>
  </si>
  <si>
    <t>加强打击欺诈骗保工作力度</t>
  </si>
  <si>
    <t>健全监督检查制度</t>
  </si>
  <si>
    <t>开展多种形式加强宣传</t>
  </si>
  <si>
    <t>违规行为及时办结率</t>
  </si>
  <si>
    <t>反映违规行为案件办结的情况</t>
  </si>
  <si>
    <t>医疗保障业务工作计划完成率</t>
  </si>
  <si>
    <t>反映医疗保障工作目标任务完成情况</t>
  </si>
  <si>
    <t>反映社会民众知晓医疗保障相关政策情况</t>
  </si>
  <si>
    <t>电子医保凭证使用率</t>
  </si>
  <si>
    <t>可持续影响</t>
  </si>
  <si>
    <t>医保信息系统正常使用</t>
  </si>
  <si>
    <t>反映医保电子凭证激活及信息系统正常使用情况</t>
  </si>
  <si>
    <t>社会公众满意度</t>
  </si>
  <si>
    <t>反映社会民众满意度情况</t>
  </si>
  <si>
    <t>预算06表</t>
  </si>
  <si>
    <t>政府性基金预算支出预算表</t>
  </si>
  <si>
    <t>单位名称：临沧市发展和改革委员会</t>
  </si>
  <si>
    <t>本年政府性基金预算支出</t>
  </si>
  <si>
    <t>本单位不涉及此内容，所以公开空表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</si>
  <si>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</si>
  <si>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</si>
  <si>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</si>
  <si>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</si>
  <si>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</si>
  <si>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</si>
  <si>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</si>
  <si>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</si>
  <si>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</si>
  <si>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</si>
  <si>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车辆加油、添加燃料服务</t>
  </si>
  <si>
    <t>车辆维修和保养服务</t>
  </si>
  <si>
    <t>机动车保险服务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</si>
  <si>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</si>
  <si>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</si>
  <si>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</si>
  <si>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</si>
  <si>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</si>
  <si>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</si>
  <si>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</si>
  <si>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</si>
  <si>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根据现行财政管理体制，乡镇（街道）作为区本级部门编制年初预算，所以无对下转移支付资金。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</si>
  <si>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</si>
  <si>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</si>
  <si>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</si>
  <si>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</si>
  <si>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</si>
  <si>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</si>
  <si>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</si>
  <si>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</si>
  <si>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</si>
  <si>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本单位2025年无新增资产，所以此表为空表。</t>
  </si>
  <si>
    <t>预算11表</t>
  </si>
  <si>
    <t>上级补助</t>
  </si>
  <si>
    <t>预算12表</t>
  </si>
  <si>
    <t>项目级次</t>
  </si>
  <si>
    <t>312 民生类</t>
  </si>
  <si>
    <t>本级</t>
  </si>
  <si>
    <t>313 事业发展类</t>
  </si>
  <si>
    <t/>
  </si>
</sst>
</file>

<file path=xl/styles.xml><?xml version="1.0" encoding="utf-8"?>
<styleSheet xmlns="http://schemas.openxmlformats.org/spreadsheetml/2006/main">
  <numFmts count="9">
    <numFmt numFmtId="176" formatCode="#,##0;\-#,##0;;@"/>
    <numFmt numFmtId="177" formatCode="yyyy\-mm\-dd\ hh:mm:ss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hh:mm:ss"/>
    <numFmt numFmtId="179" formatCode="#,##0.00;\-#,##0.00;;@"/>
    <numFmt numFmtId="180" formatCode="yyyy\-mm\-dd"/>
    <numFmt numFmtId="44" formatCode="_ &quot;￥&quot;* #,##0.00_ ;_ &quot;￥&quot;* \-#,##0.00_ ;_ &quot;￥&quot;* &quot;-&quot;??_ ;_ @_ "/>
    <numFmt numFmtId="41" formatCode="_ * #,##0_ ;_ * \-#,##0_ ;_ * &quot;-&quot;_ ;_ @_ "/>
  </numFmts>
  <fonts count="51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9"/>
      <color rgb="FF000000"/>
      <name val="仿宋_GB2312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7">
    <xf numFmtId="0" fontId="0" fillId="0" borderId="0">
      <alignment vertical="top"/>
      <protection locked="0"/>
    </xf>
    <xf numFmtId="178" fontId="8" fillId="0" borderId="4">
      <alignment horizontal="right" vertical="center"/>
    </xf>
    <xf numFmtId="177" fontId="8" fillId="0" borderId="4">
      <alignment horizontal="right" vertical="center"/>
    </xf>
    <xf numFmtId="10" fontId="8" fillId="0" borderId="4">
      <alignment horizontal="right" vertical="center"/>
    </xf>
    <xf numFmtId="176" fontId="8" fillId="0" borderId="4">
      <alignment horizontal="right" vertical="center"/>
    </xf>
    <xf numFmtId="0" fontId="40" fillId="30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9" fillId="25" borderId="21" applyNumberForma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179" fontId="8" fillId="0" borderId="4">
      <alignment horizontal="right" vertical="center"/>
    </xf>
    <xf numFmtId="44" fontId="13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179" fontId="8" fillId="0" borderId="4">
      <alignment horizontal="right" vertical="center"/>
    </xf>
    <xf numFmtId="0" fontId="40" fillId="23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50" fillId="7" borderId="21" applyNumberForma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2" fillId="10" borderId="19" applyNumberFormat="0" applyAlignment="0" applyProtection="0">
      <alignment vertical="center"/>
    </xf>
    <xf numFmtId="0" fontId="35" fillId="7" borderId="16" applyNumberFormat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9" fontId="8" fillId="0" borderId="4">
      <alignment horizontal="left" vertical="center" wrapText="1"/>
    </xf>
    <xf numFmtId="42" fontId="13" fillId="0" borderId="0" applyFon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180" fontId="8" fillId="0" borderId="4">
      <alignment horizontal="right" vertical="center"/>
    </xf>
    <xf numFmtId="0" fontId="13" fillId="6" borderId="15" applyNumberFormat="0" applyFon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</cellStyleXfs>
  <cellXfs count="226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6" fillId="0" borderId="4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 wrapText="1" indent="1"/>
      <protection locked="0"/>
    </xf>
    <xf numFmtId="49" fontId="8" fillId="0" borderId="4" xfId="35" applyNumberFormat="1" applyFont="1" applyBorder="1" applyProtection="1">
      <alignment horizontal="left" vertical="center" wrapText="1"/>
      <protection locked="0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7" fillId="0" borderId="0" xfId="0" applyFont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/>
      <protection locked="0"/>
    </xf>
    <xf numFmtId="179" fontId="8" fillId="0" borderId="4" xfId="0" applyNumberFormat="1" applyFont="1" applyBorder="1" applyAlignment="1">
      <alignment horizontal="right" vertical="center"/>
      <protection locked="0"/>
    </xf>
    <xf numFmtId="49" fontId="3" fillId="0" borderId="0" xfId="0" applyNumberFormat="1" applyFont="1" applyAlignment="1" applyProtection="1"/>
    <xf numFmtId="0" fontId="6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</xf>
    <xf numFmtId="0" fontId="0" fillId="0" borderId="0" xfId="0" applyFont="1" applyAlignment="1">
      <alignment horizontal="center" vertical="top"/>
      <protection locked="0"/>
    </xf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7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176" fontId="8" fillId="0" borderId="4" xfId="4" applyNumberFormat="1" applyFont="1" applyBorder="1" applyProtection="1">
      <alignment horizontal="right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</xf>
    <xf numFmtId="0" fontId="10" fillId="0" borderId="0" xfId="0" applyFont="1" applyAlignment="1">
      <alignment vertical="top"/>
      <protection locked="0"/>
    </xf>
    <xf numFmtId="0" fontId="0" fillId="0" borderId="0" xfId="0" applyFont="1" applyAlignment="1">
      <alignment vertical="top"/>
      <protection locked="0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6" xfId="0" applyFont="1" applyBorder="1" applyAlignment="1">
      <alignment horizontal="center" vertical="center"/>
      <protection locked="0"/>
    </xf>
    <xf numFmtId="0" fontId="3" fillId="0" borderId="0" xfId="0" applyFont="1" applyAlignment="1">
      <protection locked="0"/>
    </xf>
    <xf numFmtId="0" fontId="5" fillId="0" borderId="0" xfId="0" applyFont="1" applyAlignment="1" applyProtection="1">
      <alignment horizontal="center" vertical="center" wrapText="1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3" xfId="0" applyNumberFormat="1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 wrapText="1" indent="1"/>
    </xf>
    <xf numFmtId="0" fontId="6" fillId="0" borderId="3" xfId="0" applyFont="1" applyFill="1" applyBorder="1" applyAlignment="1" applyProtection="1">
      <alignment horizontal="left" vertical="center" wrapText="1" indent="2"/>
    </xf>
    <xf numFmtId="0" fontId="6" fillId="0" borderId="11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left" vertical="center"/>
    </xf>
    <xf numFmtId="0" fontId="0" fillId="0" borderId="0" xfId="0" applyFont="1" applyFill="1">
      <alignment vertical="top"/>
      <protection locked="0"/>
    </xf>
    <xf numFmtId="0" fontId="6" fillId="0" borderId="0" xfId="0" applyFont="1" applyFill="1">
      <alignment vertical="top"/>
      <protection locked="0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3" fontId="6" fillId="0" borderId="11" xfId="0" applyNumberFormat="1" applyFont="1" applyBorder="1" applyAlignment="1" applyProtection="1">
      <alignment horizontal="right" vertical="center"/>
    </xf>
    <xf numFmtId="3" fontId="6" fillId="0" borderId="11" xfId="0" applyNumberFormat="1" applyFont="1" applyFill="1" applyBorder="1" applyAlignment="1" applyProtection="1">
      <alignment horizontal="right" vertical="center"/>
    </xf>
    <xf numFmtId="0" fontId="6" fillId="0" borderId="11" xfId="0" applyFont="1" applyFill="1" applyBorder="1" applyAlignment="1" applyProtection="1">
      <alignment horizontal="right" vertical="center"/>
    </xf>
    <xf numFmtId="0" fontId="0" fillId="0" borderId="0" xfId="0" applyFont="1" applyFill="1">
      <alignment vertical="top"/>
      <protection locked="0"/>
    </xf>
    <xf numFmtId="0" fontId="11" fillId="0" borderId="0" xfId="0" applyFont="1" applyAlignment="1">
      <alignment horizontal="right"/>
      <protection locked="0"/>
    </xf>
    <xf numFmtId="49" fontId="11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3" fillId="0" borderId="5" xfId="0" applyFont="1" applyBorder="1" applyAlignment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  <protection locked="0"/>
    </xf>
    <xf numFmtId="3" fontId="7" fillId="0" borderId="4" xfId="0" applyNumberFormat="1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left" vertical="center" wrapText="1" indent="1"/>
    </xf>
    <xf numFmtId="0" fontId="6" fillId="0" borderId="4" xfId="0" applyFont="1" applyBorder="1" applyAlignment="1" applyProtection="1">
      <alignment horizontal="left" vertical="center" wrapText="1" indent="2"/>
    </xf>
    <xf numFmtId="3" fontId="3" fillId="0" borderId="4" xfId="0" applyNumberFormat="1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3" fontId="3" fillId="0" borderId="4" xfId="0" applyNumberFormat="1" applyFont="1" applyBorder="1" applyAlignment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 indent="1"/>
    </xf>
    <xf numFmtId="0" fontId="6" fillId="0" borderId="6" xfId="0" applyFont="1" applyBorder="1" applyAlignment="1">
      <alignment horizontal="left" vertical="center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/>
      <protection locked="0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5" fillId="0" borderId="3" xfId="0" applyFont="1" applyBorder="1" applyAlignment="1">
      <alignment horizontal="center" vertical="center" wrapText="1"/>
      <protection locked="0"/>
    </xf>
    <xf numFmtId="0" fontId="16" fillId="0" borderId="4" xfId="0" applyFont="1" applyBorder="1" applyAlignment="1">
      <alignment horizontal="center" vertical="center"/>
      <protection locked="0"/>
    </xf>
    <xf numFmtId="0" fontId="17" fillId="0" borderId="4" xfId="0" applyFont="1" applyBorder="1" applyAlignment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179" fontId="19" fillId="0" borderId="4" xfId="0" applyNumberFormat="1" applyFont="1" applyBorder="1" applyAlignment="1" applyProtection="1">
      <alignment horizontal="right" vertical="center"/>
    </xf>
    <xf numFmtId="179" fontId="19" fillId="0" borderId="4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20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5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49" fontId="7" fillId="0" borderId="4" xfId="0" applyNumberFormat="1" applyFont="1" applyBorder="1" applyAlignment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4" xfId="0" applyFont="1" applyBorder="1" applyAlignment="1">
      <alignment vertical="center"/>
      <protection locked="0"/>
    </xf>
    <xf numFmtId="0" fontId="8" fillId="0" borderId="4" xfId="0" applyFont="1" applyBorder="1" applyAlignment="1">
      <alignment vertical="center"/>
      <protection locked="0"/>
    </xf>
    <xf numFmtId="0" fontId="8" fillId="0" borderId="7" xfId="0" applyFont="1" applyBorder="1" applyAlignment="1">
      <alignment horizontal="left" vertical="center"/>
      <protection locked="0"/>
    </xf>
    <xf numFmtId="0" fontId="8" fillId="0" borderId="3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3" xfId="0" applyFont="1" applyBorder="1" applyAlignment="1">
      <alignment horizontal="left" vertical="center"/>
      <protection locked="0"/>
    </xf>
    <xf numFmtId="0" fontId="23" fillId="0" borderId="3" xfId="0" applyFont="1" applyBorder="1" applyAlignment="1">
      <alignment vertical="center"/>
      <protection locked="0"/>
    </xf>
    <xf numFmtId="0" fontId="24" fillId="0" borderId="3" xfId="0" applyFont="1" applyBorder="1" applyAlignment="1">
      <alignment horizontal="center" vertical="center"/>
      <protection locked="0"/>
    </xf>
    <xf numFmtId="179" fontId="24" fillId="0" borderId="4" xfId="0" applyNumberFormat="1" applyFont="1" applyBorder="1" applyAlignment="1">
      <alignment horizontal="right" vertical="center"/>
      <protection locked="0"/>
    </xf>
    <xf numFmtId="0" fontId="6" fillId="0" borderId="4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3" fillId="0" borderId="4" xfId="0" applyFont="1" applyBorder="1" applyAlignment="1">
      <alignment horizontal="left" vertical="center" wrapText="1" indent="1"/>
      <protection locked="0"/>
    </xf>
    <xf numFmtId="0" fontId="23" fillId="0" borderId="4" xfId="0" applyFont="1" applyBorder="1" applyAlignment="1" applyProtection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2"/>
      <protection locked="0"/>
    </xf>
    <xf numFmtId="0" fontId="3" fillId="0" borderId="4" xfId="0" applyFont="1" applyBorder="1" applyAlignment="1" applyProtection="1">
      <alignment horizontal="left" vertical="center" wrapText="1" indent="2"/>
    </xf>
    <xf numFmtId="0" fontId="3" fillId="0" borderId="4" xfId="0" applyFont="1" applyBorder="1" applyAlignment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8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3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 wrapText="1"/>
    </xf>
    <xf numFmtId="0" fontId="25" fillId="0" borderId="0" xfId="0" applyFont="1" applyProtection="1">
      <alignment vertical="top"/>
    </xf>
    <xf numFmtId="0" fontId="3" fillId="0" borderId="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28" fillId="0" borderId="0" xfId="0" applyFont="1" applyAlignment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top"/>
    </xf>
    <xf numFmtId="0" fontId="30" fillId="0" borderId="0" xfId="0" applyFont="1" applyAlignment="1" applyProtection="1">
      <alignment horizontal="center" vertical="center"/>
    </xf>
    <xf numFmtId="0" fontId="8" fillId="0" borderId="4" xfId="0" applyFont="1" applyBorder="1" applyAlignment="1">
      <alignment horizontal="left" vertical="center"/>
      <protection locked="0"/>
    </xf>
    <xf numFmtId="0" fontId="31" fillId="0" borderId="3" xfId="0" applyFont="1" applyBorder="1" applyAlignment="1" applyProtection="1">
      <alignment horizontal="center" vertical="center"/>
    </xf>
    <xf numFmtId="0" fontId="31" fillId="0" borderId="4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/>
    </xf>
    <xf numFmtId="0" fontId="31" fillId="0" borderId="3" xfId="0" applyFont="1" applyBorder="1" applyAlignment="1">
      <alignment horizontal="center" vertical="center"/>
      <protection locked="0"/>
    </xf>
    <xf numFmtId="0" fontId="23" fillId="0" borderId="4" xfId="0" applyFont="1" applyBorder="1" applyAlignment="1" applyProtection="1" quotePrefix="1">
      <alignment horizontal="left" vertical="center" wrapText="1" indent="1"/>
    </xf>
    <xf numFmtId="0" fontId="3" fillId="0" borderId="4" xfId="0" applyFont="1" applyBorder="1" applyAlignment="1" applyProtection="1" quotePrefix="1">
      <alignment horizontal="left" vertical="center" wrapText="1" indent="2"/>
    </xf>
    <xf numFmtId="0" fontId="6" fillId="0" borderId="4" xfId="0" applyFont="1" applyBorder="1" applyAlignment="1" applyProtection="1" quotePrefix="1">
      <alignment horizontal="left" vertical="center" wrapText="1" indent="2"/>
    </xf>
    <xf numFmtId="0" fontId="6" fillId="0" borderId="3" xfId="0" applyFont="1" applyFill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TimeStyle" xfId="1"/>
    <cellStyle name="DateTimeStyle" xfId="2"/>
    <cellStyle name="PercentStyle" xfId="3"/>
    <cellStyle name="IntegralNumberStyle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MoneyStyle" xfId="11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60% - 强调文字颜色 5" xfId="16" builtinId="48"/>
    <cellStyle name="NumberStyle" xfId="17"/>
    <cellStyle name="强调文字颜色 2" xfId="18" builtinId="33"/>
    <cellStyle name="60% - 强调文字颜色 1" xfId="19" builtinId="32"/>
    <cellStyle name="60% - 强调文字颜色 4" xfId="20" builtinId="44"/>
    <cellStyle name="计算" xfId="21" builtinId="22"/>
    <cellStyle name="强调文字颜色 1" xfId="22" builtinId="29"/>
    <cellStyle name="适中" xfId="23" builtinId="28"/>
    <cellStyle name="20% - 强调文字颜色 5" xfId="24" builtinId="46"/>
    <cellStyle name="好" xfId="25" builtinId="26"/>
    <cellStyle name="20% - 强调文字颜色 1" xfId="26" builtinId="30"/>
    <cellStyle name="汇总" xfId="27" builtinId="25"/>
    <cellStyle name="差" xfId="28" builtinId="27"/>
    <cellStyle name="检查单元格" xfId="29" builtinId="23"/>
    <cellStyle name="输出" xfId="30" builtinId="21"/>
    <cellStyle name="标题 1" xfId="31" builtinId="16"/>
    <cellStyle name="解释性文本" xfId="32" builtinId="53"/>
    <cellStyle name="20% - 强调文字颜色 2" xfId="33" builtinId="34"/>
    <cellStyle name="标题 4" xfId="34" builtinId="19"/>
    <cellStyle name="TextStyle" xfId="35"/>
    <cellStyle name="货币[0]" xfId="36" builtinId="7"/>
    <cellStyle name="40% - 强调文字颜色 4" xfId="37" builtinId="43"/>
    <cellStyle name="千位分隔" xfId="38" builtinId="3"/>
    <cellStyle name="已访问的超链接" xfId="39" builtinId="9"/>
    <cellStyle name="标题" xfId="40" builtinId="15"/>
    <cellStyle name="40% - 强调文字颜色 2" xfId="41" builtinId="35"/>
    <cellStyle name="警告文本" xfId="42" builtinId="11"/>
    <cellStyle name="60% - 强调文字颜色 3" xfId="43" builtinId="40"/>
    <cellStyle name="DateStyle" xfId="44"/>
    <cellStyle name="注释" xfId="45" builtinId="10"/>
    <cellStyle name="20% - 强调文字颜色 6" xfId="46" builtinId="50"/>
    <cellStyle name="强调文字颜色 5" xfId="47" builtinId="45"/>
    <cellStyle name="40% - 强调文字颜色 6" xfId="48" builtinId="51"/>
    <cellStyle name="超链接" xfId="49" builtinId="8"/>
    <cellStyle name="千位分隔[0]" xfId="50" builtinId="6"/>
    <cellStyle name="标题 2" xfId="51" builtinId="17"/>
    <cellStyle name="40% - 强调文字颜色 5" xfId="52" builtinId="47"/>
    <cellStyle name="标题 3" xfId="53" builtinId="18"/>
    <cellStyle name="强调文字颜色 6" xfId="54" builtinId="49"/>
    <cellStyle name="40% - 强调文字颜色 1" xfId="55" builtinId="31"/>
    <cellStyle name="链接单元格" xfId="56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10" activePane="bottomLeft" state="frozen"/>
      <selection/>
      <selection pane="bottomLeft" activeCell="A1" sqref="A1"/>
    </sheetView>
  </sheetViews>
  <sheetFormatPr defaultColWidth="9.14444444444444" defaultRowHeight="12" customHeight="1" outlineLevelCol="3"/>
  <cols>
    <col min="1" max="1" width="31.8444444444444" customWidth="1"/>
    <col min="2" max="2" width="35.5666666666667" customWidth="1"/>
    <col min="3" max="3" width="36.5666666666667" customWidth="1"/>
    <col min="4" max="4" width="33.8444444444444" customWidth="1"/>
  </cols>
  <sheetData>
    <row r="1" customHeight="1" spans="1:4">
      <c r="A1" s="1"/>
      <c r="B1" s="1"/>
      <c r="C1" s="1"/>
      <c r="D1" s="1"/>
    </row>
    <row r="2" ht="15" customHeight="1" spans="4:4">
      <c r="D2" s="46" t="s">
        <v>0</v>
      </c>
    </row>
    <row r="3" ht="36" customHeight="1" spans="1:4">
      <c r="A3" s="4" t="str">
        <f>"2025"&amp;"年部门财务收支预算总表"</f>
        <v>2025年部门财务收支预算总表</v>
      </c>
      <c r="B3" s="219"/>
      <c r="C3" s="219"/>
      <c r="D3" s="219"/>
    </row>
    <row r="4" ht="18.75" customHeight="1" spans="1:4">
      <c r="A4" s="42" t="str">
        <f>"单位名称："&amp;"临沧市临翔区医疗保障局"</f>
        <v>单位名称：临沧市临翔区医疗保障局</v>
      </c>
      <c r="B4" s="220"/>
      <c r="C4" s="220"/>
      <c r="D4" s="46" t="s">
        <v>1</v>
      </c>
    </row>
    <row r="5" ht="18.75" customHeight="1" spans="1:4">
      <c r="A5" s="25" t="s">
        <v>2</v>
      </c>
      <c r="B5" s="27"/>
      <c r="C5" s="25" t="s">
        <v>3</v>
      </c>
      <c r="D5" s="27"/>
    </row>
    <row r="6" ht="18.75" customHeight="1" spans="1:4">
      <c r="A6" s="36" t="s">
        <v>4</v>
      </c>
      <c r="B6" s="36" t="str">
        <f t="shared" ref="B6:D6" si="0">"2025"&amp;"年预算数"</f>
        <v>2025年预算数</v>
      </c>
      <c r="C6" s="36" t="s">
        <v>5</v>
      </c>
      <c r="D6" s="36" t="str">
        <f t="shared" si="0"/>
        <v>2025年预算数</v>
      </c>
    </row>
    <row r="7" ht="18.75" customHeight="1" spans="1:4">
      <c r="A7" s="38"/>
      <c r="B7" s="38"/>
      <c r="C7" s="38"/>
      <c r="D7" s="38"/>
    </row>
    <row r="8" ht="18.75" customHeight="1" spans="1:4">
      <c r="A8" s="144" t="s">
        <v>6</v>
      </c>
      <c r="B8" s="29">
        <v>9925420.65</v>
      </c>
      <c r="C8" s="144" t="s">
        <v>7</v>
      </c>
      <c r="D8" s="29"/>
    </row>
    <row r="9" ht="18.75" customHeight="1" spans="1:4">
      <c r="A9" s="144" t="s">
        <v>8</v>
      </c>
      <c r="B9" s="29"/>
      <c r="C9" s="144" t="s">
        <v>9</v>
      </c>
      <c r="D9" s="29"/>
    </row>
    <row r="10" ht="18.75" customHeight="1" spans="1:4">
      <c r="A10" s="144" t="s">
        <v>10</v>
      </c>
      <c r="B10" s="29"/>
      <c r="C10" s="144" t="s">
        <v>11</v>
      </c>
      <c r="D10" s="29"/>
    </row>
    <row r="11" ht="18.75" customHeight="1" spans="1:4">
      <c r="A11" s="144" t="s">
        <v>12</v>
      </c>
      <c r="B11" s="29"/>
      <c r="C11" s="144" t="s">
        <v>13</v>
      </c>
      <c r="D11" s="29"/>
    </row>
    <row r="12" ht="18.75" customHeight="1" spans="1:4">
      <c r="A12" s="221" t="s">
        <v>14</v>
      </c>
      <c r="B12" s="29"/>
      <c r="C12" s="177" t="s">
        <v>15</v>
      </c>
      <c r="D12" s="29"/>
    </row>
    <row r="13" ht="18.75" customHeight="1" spans="1:4">
      <c r="A13" s="180" t="s">
        <v>16</v>
      </c>
      <c r="B13" s="29"/>
      <c r="C13" s="179" t="s">
        <v>17</v>
      </c>
      <c r="D13" s="29"/>
    </row>
    <row r="14" ht="18.75" customHeight="1" spans="1:4">
      <c r="A14" s="180" t="s">
        <v>18</v>
      </c>
      <c r="B14" s="29"/>
      <c r="C14" s="179" t="s">
        <v>19</v>
      </c>
      <c r="D14" s="29"/>
    </row>
    <row r="15" ht="18.75" customHeight="1" spans="1:4">
      <c r="A15" s="180" t="s">
        <v>20</v>
      </c>
      <c r="B15" s="29"/>
      <c r="C15" s="179" t="s">
        <v>21</v>
      </c>
      <c r="D15" s="29">
        <v>496784.02</v>
      </c>
    </row>
    <row r="16" ht="18.75" customHeight="1" spans="1:4">
      <c r="A16" s="180" t="s">
        <v>22</v>
      </c>
      <c r="B16" s="29"/>
      <c r="C16" s="179" t="s">
        <v>23</v>
      </c>
      <c r="D16" s="29">
        <v>9194151.8</v>
      </c>
    </row>
    <row r="17" ht="18.75" customHeight="1" spans="1:4">
      <c r="A17" s="180" t="s">
        <v>24</v>
      </c>
      <c r="B17" s="29"/>
      <c r="C17" s="180" t="s">
        <v>25</v>
      </c>
      <c r="D17" s="29"/>
    </row>
    <row r="18" ht="18.75" customHeight="1" spans="1:4">
      <c r="A18" s="180" t="s">
        <v>26</v>
      </c>
      <c r="B18" s="29"/>
      <c r="C18" s="180" t="s">
        <v>27</v>
      </c>
      <c r="D18" s="29"/>
    </row>
    <row r="19" ht="18.75" customHeight="1" spans="1:4">
      <c r="A19" s="181" t="s">
        <v>26</v>
      </c>
      <c r="B19" s="29"/>
      <c r="C19" s="179" t="s">
        <v>28</v>
      </c>
      <c r="D19" s="29"/>
    </row>
    <row r="20" ht="18.75" customHeight="1" spans="1:4">
      <c r="A20" s="181" t="s">
        <v>26</v>
      </c>
      <c r="B20" s="29"/>
      <c r="C20" s="179" t="s">
        <v>29</v>
      </c>
      <c r="D20" s="29"/>
    </row>
    <row r="21" ht="18.75" customHeight="1" spans="1:4">
      <c r="A21" s="181" t="s">
        <v>26</v>
      </c>
      <c r="B21" s="29"/>
      <c r="C21" s="179" t="s">
        <v>30</v>
      </c>
      <c r="D21" s="29"/>
    </row>
    <row r="22" ht="18.75" customHeight="1" spans="1:4">
      <c r="A22" s="181" t="s">
        <v>26</v>
      </c>
      <c r="B22" s="29"/>
      <c r="C22" s="179" t="s">
        <v>31</v>
      </c>
      <c r="D22" s="29"/>
    </row>
    <row r="23" ht="18.75" customHeight="1" spans="1:4">
      <c r="A23" s="181" t="s">
        <v>26</v>
      </c>
      <c r="B23" s="29"/>
      <c r="C23" s="179" t="s">
        <v>32</v>
      </c>
      <c r="D23" s="29"/>
    </row>
    <row r="24" ht="18.75" customHeight="1" spans="1:4">
      <c r="A24" s="181" t="s">
        <v>26</v>
      </c>
      <c r="B24" s="29"/>
      <c r="C24" s="179" t="s">
        <v>33</v>
      </c>
      <c r="D24" s="29"/>
    </row>
    <row r="25" ht="18.75" customHeight="1" spans="1:4">
      <c r="A25" s="181" t="s">
        <v>26</v>
      </c>
      <c r="B25" s="29"/>
      <c r="C25" s="179" t="s">
        <v>34</v>
      </c>
      <c r="D25" s="29"/>
    </row>
    <row r="26" ht="18.75" customHeight="1" spans="1:4">
      <c r="A26" s="181" t="s">
        <v>26</v>
      </c>
      <c r="B26" s="29"/>
      <c r="C26" s="179" t="s">
        <v>35</v>
      </c>
      <c r="D26" s="29">
        <v>321216.48</v>
      </c>
    </row>
    <row r="27" ht="18.75" customHeight="1" spans="1:4">
      <c r="A27" s="181" t="s">
        <v>26</v>
      </c>
      <c r="B27" s="29"/>
      <c r="C27" s="179" t="s">
        <v>36</v>
      </c>
      <c r="D27" s="29"/>
    </row>
    <row r="28" ht="18.75" customHeight="1" spans="1:4">
      <c r="A28" s="181" t="s">
        <v>26</v>
      </c>
      <c r="B28" s="29"/>
      <c r="C28" s="179" t="s">
        <v>37</v>
      </c>
      <c r="D28" s="29"/>
    </row>
    <row r="29" ht="18.75" customHeight="1" spans="1:4">
      <c r="A29" s="181" t="s">
        <v>26</v>
      </c>
      <c r="B29" s="29"/>
      <c r="C29" s="179" t="s">
        <v>38</v>
      </c>
      <c r="D29" s="29"/>
    </row>
    <row r="30" ht="18.75" customHeight="1" spans="1:4">
      <c r="A30" s="181" t="s">
        <v>26</v>
      </c>
      <c r="B30" s="29"/>
      <c r="C30" s="179" t="s">
        <v>39</v>
      </c>
      <c r="D30" s="29"/>
    </row>
    <row r="31" ht="18.75" customHeight="1" spans="1:4">
      <c r="A31" s="182" t="s">
        <v>26</v>
      </c>
      <c r="B31" s="29"/>
      <c r="C31" s="180" t="s">
        <v>40</v>
      </c>
      <c r="D31" s="29"/>
    </row>
    <row r="32" ht="18.75" customHeight="1" spans="1:4">
      <c r="A32" s="182" t="s">
        <v>26</v>
      </c>
      <c r="B32" s="29"/>
      <c r="C32" s="180" t="s">
        <v>41</v>
      </c>
      <c r="D32" s="29"/>
    </row>
    <row r="33" ht="18.75" customHeight="1" spans="1:4">
      <c r="A33" s="182" t="s">
        <v>26</v>
      </c>
      <c r="B33" s="29"/>
      <c r="C33" s="180" t="s">
        <v>42</v>
      </c>
      <c r="D33" s="29"/>
    </row>
    <row r="34" ht="18.75" customHeight="1" spans="1:4">
      <c r="A34" s="222"/>
      <c r="B34" s="183"/>
      <c r="C34" s="180" t="s">
        <v>43</v>
      </c>
      <c r="D34" s="29"/>
    </row>
    <row r="35" ht="18.75" customHeight="1" spans="1:4">
      <c r="A35" s="222" t="s">
        <v>44</v>
      </c>
      <c r="B35" s="183">
        <f>SUM(B8:B12)</f>
        <v>9925420.65</v>
      </c>
      <c r="C35" s="223" t="s">
        <v>45</v>
      </c>
      <c r="D35" s="183">
        <v>10012152.3</v>
      </c>
    </row>
    <row r="36" ht="18.75" customHeight="1" spans="1:4">
      <c r="A36" s="224" t="s">
        <v>46</v>
      </c>
      <c r="B36" s="29">
        <v>86731.65</v>
      </c>
      <c r="C36" s="144" t="s">
        <v>47</v>
      </c>
      <c r="D36" s="29"/>
    </row>
    <row r="37" ht="18.75" customHeight="1" spans="1:4">
      <c r="A37" s="224" t="s">
        <v>48</v>
      </c>
      <c r="B37" s="29">
        <v>86731.65</v>
      </c>
      <c r="C37" s="144" t="s">
        <v>48</v>
      </c>
      <c r="D37" s="29"/>
    </row>
    <row r="38" ht="18.75" customHeight="1" spans="1:4">
      <c r="A38" s="224" t="s">
        <v>49</v>
      </c>
      <c r="B38" s="29">
        <f>B36-B37</f>
        <v>0</v>
      </c>
      <c r="C38" s="144" t="s">
        <v>50</v>
      </c>
      <c r="D38" s="29"/>
    </row>
    <row r="39" ht="18.75" customHeight="1" spans="1:4">
      <c r="A39" s="225" t="s">
        <v>51</v>
      </c>
      <c r="B39" s="183">
        <f t="shared" ref="B39:D39" si="1">B35+B36</f>
        <v>10012152.3</v>
      </c>
      <c r="C39" s="223" t="s">
        <v>52</v>
      </c>
      <c r="D39" s="183">
        <f t="shared" si="1"/>
        <v>10012152.3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9.14444444444444" defaultRowHeight="14.25" customHeight="1" outlineLevelCol="5"/>
  <cols>
    <col min="1" max="1" width="32.1444444444444" customWidth="1"/>
    <col min="2" max="2" width="16.8444444444444" customWidth="1"/>
    <col min="3" max="3" width="32.1444444444444" customWidth="1"/>
    <col min="4" max="6" width="28.5666666666667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13">
        <v>1</v>
      </c>
      <c r="B2" s="114">
        <v>0</v>
      </c>
      <c r="C2" s="113">
        <v>1</v>
      </c>
      <c r="D2" s="115"/>
      <c r="E2" s="115"/>
      <c r="F2" s="46" t="s">
        <v>394</v>
      </c>
    </row>
    <row r="3" ht="32.25" customHeight="1" spans="1:6">
      <c r="A3" s="116" t="str">
        <f>"2025"&amp;"年部门政府性基金预算支出预算表"</f>
        <v>2025年部门政府性基金预算支出预算表</v>
      </c>
      <c r="B3" s="117" t="s">
        <v>395</v>
      </c>
      <c r="C3" s="118"/>
      <c r="D3" s="119"/>
      <c r="E3" s="119"/>
      <c r="F3" s="119"/>
    </row>
    <row r="4" ht="18.75" customHeight="1" spans="1:6">
      <c r="A4" s="6" t="str">
        <f>"单位名称："&amp;"临沧市临翔区医疗保障局"</f>
        <v>单位名称：临沧市临翔区医疗保障局</v>
      </c>
      <c r="B4" s="6" t="s">
        <v>396</v>
      </c>
      <c r="C4" s="113"/>
      <c r="D4" s="115"/>
      <c r="E4" s="115"/>
      <c r="F4" s="46" t="s">
        <v>1</v>
      </c>
    </row>
    <row r="5" ht="18.75" customHeight="1" spans="1:6">
      <c r="A5" s="120" t="s">
        <v>193</v>
      </c>
      <c r="B5" s="121" t="s">
        <v>74</v>
      </c>
      <c r="C5" s="122" t="s">
        <v>75</v>
      </c>
      <c r="D5" s="26" t="s">
        <v>397</v>
      </c>
      <c r="E5" s="26"/>
      <c r="F5" s="27"/>
    </row>
    <row r="6" ht="18.75" customHeight="1" spans="1:6">
      <c r="A6" s="123"/>
      <c r="B6" s="124"/>
      <c r="C6" s="107"/>
      <c r="D6" s="98" t="s">
        <v>56</v>
      </c>
      <c r="E6" s="98" t="s">
        <v>76</v>
      </c>
      <c r="F6" s="98" t="s">
        <v>77</v>
      </c>
    </row>
    <row r="7" ht="18.75" customHeight="1" spans="1:6">
      <c r="A7" s="123">
        <v>1</v>
      </c>
      <c r="B7" s="125" t="s">
        <v>174</v>
      </c>
      <c r="C7" s="107">
        <v>3</v>
      </c>
      <c r="D7" s="98">
        <v>4</v>
      </c>
      <c r="E7" s="98">
        <v>5</v>
      </c>
      <c r="F7" s="98">
        <v>6</v>
      </c>
    </row>
    <row r="8" ht="18.75" customHeight="1" spans="1:6">
      <c r="A8" s="126"/>
      <c r="B8" s="83"/>
      <c r="C8" s="83"/>
      <c r="D8" s="29"/>
      <c r="E8" s="29"/>
      <c r="F8" s="29"/>
    </row>
    <row r="9" ht="18.75" customHeight="1" spans="1:6">
      <c r="A9" s="126"/>
      <c r="B9" s="83"/>
      <c r="C9" s="83"/>
      <c r="D9" s="29"/>
      <c r="E9" s="29"/>
      <c r="F9" s="29"/>
    </row>
    <row r="10" ht="18.75" customHeight="1" spans="1:6">
      <c r="A10" s="127" t="s">
        <v>131</v>
      </c>
      <c r="B10" s="128" t="s">
        <v>131</v>
      </c>
      <c r="C10" s="129" t="s">
        <v>131</v>
      </c>
      <c r="D10" s="29"/>
      <c r="E10" s="29"/>
      <c r="F10" s="29"/>
    </row>
    <row r="11" customHeight="1" spans="1:1">
      <c r="A11" t="s">
        <v>398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5"/>
  <sheetViews>
    <sheetView showZeros="0" workbookViewId="0">
      <pane ySplit="1" topLeftCell="A2" activePane="bottomLeft" state="frozen"/>
      <selection/>
      <selection pane="bottomLeft" activeCell="F18" sqref="F17:F18"/>
    </sheetView>
  </sheetViews>
  <sheetFormatPr defaultColWidth="9.14444444444444" defaultRowHeight="14.25" customHeight="1"/>
  <cols>
    <col min="1" max="1" width="39.1444444444444" customWidth="1"/>
    <col min="2" max="2" width="21.7111111111111" customWidth="1"/>
    <col min="3" max="3" width="35.2888888888889" customWidth="1"/>
    <col min="4" max="4" width="7.71111111111111" customWidth="1"/>
    <col min="5" max="5" width="10.2888888888889" customWidth="1"/>
    <col min="6" max="17" width="16.5666666666667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5"/>
      <c r="B2" s="35"/>
      <c r="C2" s="35"/>
      <c r="D2" s="35"/>
      <c r="E2" s="35"/>
      <c r="F2" s="35"/>
      <c r="G2" s="35"/>
      <c r="H2" s="35"/>
      <c r="I2" s="35"/>
      <c r="J2" s="35"/>
      <c r="O2" s="40"/>
      <c r="P2" s="40"/>
      <c r="Q2" s="46" t="s">
        <v>399</v>
      </c>
    </row>
    <row r="3" ht="35.25" customHeight="1" spans="1:17">
      <c r="A3" s="60" t="str">
        <f>"2025"&amp;"年部门政府采购预算表"</f>
        <v>2025年部门政府采购预算表</v>
      </c>
      <c r="B3" s="5"/>
      <c r="C3" s="5"/>
      <c r="D3" s="5"/>
      <c r="E3" s="5"/>
      <c r="F3" s="5"/>
      <c r="G3" s="5"/>
      <c r="H3" s="5"/>
      <c r="I3" s="5"/>
      <c r="J3" s="5"/>
      <c r="K3" s="53"/>
      <c r="L3" s="5"/>
      <c r="M3" s="5"/>
      <c r="N3" s="5"/>
      <c r="O3" s="53"/>
      <c r="P3" s="53"/>
      <c r="Q3" s="5"/>
    </row>
    <row r="4" ht="18.75" customHeight="1" spans="1:17">
      <c r="A4" s="42" t="str">
        <f>"单位名称："&amp;"临沧市临翔区医疗保障局"</f>
        <v>单位名称：临沧市临翔区医疗保障局</v>
      </c>
      <c r="B4" s="97"/>
      <c r="C4" s="97"/>
      <c r="D4" s="97"/>
      <c r="E4" s="97"/>
      <c r="F4" s="97"/>
      <c r="G4" s="97"/>
      <c r="H4" s="97"/>
      <c r="I4" s="97"/>
      <c r="J4" s="97"/>
      <c r="O4" s="69"/>
      <c r="P4" s="69"/>
      <c r="Q4" s="46" t="s">
        <v>180</v>
      </c>
    </row>
    <row r="5" ht="18.75" customHeight="1" spans="1:17">
      <c r="A5" s="9" t="s">
        <v>400</v>
      </c>
      <c r="B5" s="74" t="s">
        <v>401</v>
      </c>
      <c r="C5" s="74" t="s">
        <v>402</v>
      </c>
      <c r="D5" s="74" t="s">
        <v>403</v>
      </c>
      <c r="E5" s="74" t="s">
        <v>404</v>
      </c>
      <c r="F5" s="74" t="s">
        <v>405</v>
      </c>
      <c r="G5" s="49" t="s">
        <v>200</v>
      </c>
      <c r="H5" s="49"/>
      <c r="I5" s="49"/>
      <c r="J5" s="49"/>
      <c r="K5" s="89"/>
      <c r="L5" s="49"/>
      <c r="M5" s="49"/>
      <c r="N5" s="49"/>
      <c r="O5" s="70"/>
      <c r="P5" s="89"/>
      <c r="Q5" s="50"/>
    </row>
    <row r="6" ht="18.75" customHeight="1" spans="1:17">
      <c r="A6" s="11"/>
      <c r="B6" s="76"/>
      <c r="C6" s="76"/>
      <c r="D6" s="76"/>
      <c r="E6" s="76"/>
      <c r="F6" s="76"/>
      <c r="G6" s="76" t="s">
        <v>56</v>
      </c>
      <c r="H6" s="76" t="s">
        <v>59</v>
      </c>
      <c r="I6" s="76" t="s">
        <v>406</v>
      </c>
      <c r="J6" s="76" t="s">
        <v>407</v>
      </c>
      <c r="K6" s="77" t="s">
        <v>408</v>
      </c>
      <c r="L6" s="90" t="s">
        <v>79</v>
      </c>
      <c r="M6" s="90"/>
      <c r="N6" s="90"/>
      <c r="O6" s="91"/>
      <c r="P6" s="96"/>
      <c r="Q6" s="78"/>
    </row>
    <row r="7" ht="30" customHeight="1" spans="1:17">
      <c r="A7" s="13"/>
      <c r="B7" s="78"/>
      <c r="C7" s="78"/>
      <c r="D7" s="78"/>
      <c r="E7" s="78"/>
      <c r="F7" s="78"/>
      <c r="G7" s="78"/>
      <c r="H7" s="78" t="s">
        <v>58</v>
      </c>
      <c r="I7" s="78"/>
      <c r="J7" s="78"/>
      <c r="K7" s="79"/>
      <c r="L7" s="78" t="s">
        <v>58</v>
      </c>
      <c r="M7" s="78" t="s">
        <v>65</v>
      </c>
      <c r="N7" s="78" t="s">
        <v>208</v>
      </c>
      <c r="O7" s="92" t="s">
        <v>67</v>
      </c>
      <c r="P7" s="79" t="s">
        <v>68</v>
      </c>
      <c r="Q7" s="78" t="s">
        <v>69</v>
      </c>
    </row>
    <row r="8" ht="18.75" customHeight="1" spans="1:17">
      <c r="A8" s="38">
        <v>1</v>
      </c>
      <c r="B8" s="98">
        <v>2</v>
      </c>
      <c r="C8" s="98">
        <v>3</v>
      </c>
      <c r="D8" s="98">
        <v>4</v>
      </c>
      <c r="E8" s="98">
        <v>5</v>
      </c>
      <c r="F8" s="98">
        <v>6</v>
      </c>
      <c r="G8" s="107">
        <v>7</v>
      </c>
      <c r="H8" s="107">
        <v>8</v>
      </c>
      <c r="I8" s="107">
        <v>9</v>
      </c>
      <c r="J8" s="107">
        <v>10</v>
      </c>
      <c r="K8" s="107">
        <v>11</v>
      </c>
      <c r="L8" s="107">
        <v>12</v>
      </c>
      <c r="M8" s="107">
        <v>13</v>
      </c>
      <c r="N8" s="107">
        <v>14</v>
      </c>
      <c r="O8" s="107">
        <v>15</v>
      </c>
      <c r="P8" s="107">
        <v>16</v>
      </c>
      <c r="Q8" s="107">
        <v>17</v>
      </c>
    </row>
    <row r="9" ht="18.75" customHeight="1" spans="1:17">
      <c r="A9" s="81" t="s">
        <v>71</v>
      </c>
      <c r="B9" s="82"/>
      <c r="C9" s="82"/>
      <c r="D9" s="82"/>
      <c r="E9" s="108"/>
      <c r="F9" s="29">
        <v>9500</v>
      </c>
      <c r="G9" s="29">
        <v>9500</v>
      </c>
      <c r="H9" s="29">
        <v>9500</v>
      </c>
      <c r="I9" s="29"/>
      <c r="J9" s="29"/>
      <c r="K9" s="29"/>
      <c r="L9" s="29"/>
      <c r="M9" s="29"/>
      <c r="N9" s="29"/>
      <c r="O9" s="29"/>
      <c r="P9" s="29"/>
      <c r="Q9" s="29"/>
    </row>
    <row r="10" ht="18.75" customHeight="1" spans="1:17">
      <c r="A10" s="99" t="s">
        <v>71</v>
      </c>
      <c r="B10" s="82"/>
      <c r="C10" s="82"/>
      <c r="D10" s="82"/>
      <c r="E10" s="109"/>
      <c r="F10" s="29">
        <v>9500</v>
      </c>
      <c r="G10" s="29">
        <v>9500</v>
      </c>
      <c r="H10" s="29">
        <v>9500</v>
      </c>
      <c r="I10" s="29"/>
      <c r="J10" s="29"/>
      <c r="K10" s="29"/>
      <c r="L10" s="29"/>
      <c r="M10" s="29"/>
      <c r="N10" s="29"/>
      <c r="O10" s="29"/>
      <c r="P10" s="29"/>
      <c r="Q10" s="29"/>
    </row>
    <row r="11" ht="18.75" customHeight="1" spans="1:17">
      <c r="A11" s="229" t="s">
        <v>262</v>
      </c>
      <c r="B11" s="101" t="s">
        <v>409</v>
      </c>
      <c r="C11" s="101" t="s">
        <v>409</v>
      </c>
      <c r="D11" s="102" t="s">
        <v>371</v>
      </c>
      <c r="E11" s="110">
        <v>1</v>
      </c>
      <c r="F11" s="29">
        <v>5000</v>
      </c>
      <c r="G11" s="29">
        <v>5000</v>
      </c>
      <c r="H11" s="29">
        <v>5000</v>
      </c>
      <c r="I11" s="29"/>
      <c r="J11" s="29"/>
      <c r="K11" s="29"/>
      <c r="L11" s="29"/>
      <c r="M11" s="29"/>
      <c r="N11" s="29"/>
      <c r="O11" s="29"/>
      <c r="P11" s="29"/>
      <c r="Q11" s="29"/>
    </row>
    <row r="12" ht="18.75" customHeight="1" spans="1:17">
      <c r="A12" s="229" t="s">
        <v>262</v>
      </c>
      <c r="B12" s="101" t="s">
        <v>410</v>
      </c>
      <c r="C12" s="101" t="s">
        <v>410</v>
      </c>
      <c r="D12" s="102" t="s">
        <v>371</v>
      </c>
      <c r="E12" s="110">
        <v>1</v>
      </c>
      <c r="F12" s="29">
        <v>2000</v>
      </c>
      <c r="G12" s="29">
        <v>2000</v>
      </c>
      <c r="H12" s="29">
        <v>2000</v>
      </c>
      <c r="I12" s="29"/>
      <c r="J12" s="29"/>
      <c r="K12" s="29"/>
      <c r="L12" s="29"/>
      <c r="M12" s="29"/>
      <c r="N12" s="29"/>
      <c r="O12" s="29"/>
      <c r="P12" s="29"/>
      <c r="Q12" s="29"/>
    </row>
    <row r="13" ht="18.75" customHeight="1" spans="1:17">
      <c r="A13" s="229" t="s">
        <v>262</v>
      </c>
      <c r="B13" s="101" t="s">
        <v>411</v>
      </c>
      <c r="C13" s="101" t="s">
        <v>411</v>
      </c>
      <c r="D13" s="102" t="s">
        <v>371</v>
      </c>
      <c r="E13" s="110">
        <v>1</v>
      </c>
      <c r="F13" s="29">
        <v>2500</v>
      </c>
      <c r="G13" s="29">
        <v>2500</v>
      </c>
      <c r="H13" s="29">
        <v>2500</v>
      </c>
      <c r="I13" s="29"/>
      <c r="J13" s="29"/>
      <c r="K13" s="29"/>
      <c r="L13" s="29"/>
      <c r="M13" s="29"/>
      <c r="N13" s="29"/>
      <c r="O13" s="29"/>
      <c r="P13" s="29"/>
      <c r="Q13" s="29"/>
    </row>
    <row r="14" ht="18.75" customHeight="1" spans="1:17">
      <c r="A14" s="103" t="s">
        <v>131</v>
      </c>
      <c r="B14" s="104"/>
      <c r="C14" s="104"/>
      <c r="D14" s="104"/>
      <c r="E14" s="111"/>
      <c r="F14" s="29">
        <v>9500</v>
      </c>
      <c r="G14" s="29">
        <v>9500</v>
      </c>
      <c r="H14" s="29">
        <v>9500</v>
      </c>
      <c r="I14" s="29"/>
      <c r="J14" s="29"/>
      <c r="K14" s="29"/>
      <c r="L14" s="29"/>
      <c r="M14" s="29"/>
      <c r="N14" s="29"/>
      <c r="O14" s="29"/>
      <c r="P14" s="29"/>
      <c r="Q14" s="29"/>
    </row>
    <row r="15" customHeight="1" spans="1:5">
      <c r="A15" s="105"/>
      <c r="B15" s="105"/>
      <c r="C15" s="105"/>
      <c r="D15" s="106"/>
      <c r="E15" s="112"/>
    </row>
  </sheetData>
  <mergeCells count="16">
    <mergeCell ref="A3:Q3"/>
    <mergeCell ref="A4:F4"/>
    <mergeCell ref="G5:Q5"/>
    <mergeCell ref="L6:Q6"/>
    <mergeCell ref="A14:E14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3"/>
  <sheetViews>
    <sheetView showZeros="0" workbookViewId="0">
      <pane ySplit="1" topLeftCell="A2" activePane="bottomLeft" state="frozen"/>
      <selection/>
      <selection pane="bottomLeft" activeCell="A15" sqref="A15"/>
    </sheetView>
  </sheetViews>
  <sheetFormatPr defaultColWidth="9.14444444444444" defaultRowHeight="14.25" customHeight="1"/>
  <cols>
    <col min="1" max="1" width="31.4222222222222" customWidth="1"/>
    <col min="2" max="3" width="21.8444444444444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8"/>
      <c r="B2" s="68"/>
      <c r="C2" s="71"/>
      <c r="D2" s="68"/>
      <c r="E2" s="68"/>
      <c r="F2" s="68"/>
      <c r="G2" s="68"/>
      <c r="H2" s="87"/>
      <c r="I2" s="68"/>
      <c r="J2" s="68"/>
      <c r="K2" s="68"/>
      <c r="L2" s="40"/>
      <c r="M2" s="93"/>
      <c r="N2" s="94" t="s">
        <v>412</v>
      </c>
    </row>
    <row r="3" ht="34.5" customHeight="1" spans="1:14">
      <c r="A3" s="41" t="str">
        <f>"2025"&amp;"年部门政府购买服务预算表"</f>
        <v>2025年部门政府购买服务预算表</v>
      </c>
      <c r="B3" s="72"/>
      <c r="C3" s="53"/>
      <c r="D3" s="72"/>
      <c r="E3" s="72"/>
      <c r="F3" s="72"/>
      <c r="G3" s="72"/>
      <c r="H3" s="88"/>
      <c r="I3" s="72"/>
      <c r="J3" s="72"/>
      <c r="K3" s="72"/>
      <c r="L3" s="53"/>
      <c r="M3" s="88"/>
      <c r="N3" s="72"/>
    </row>
    <row r="4" ht="18.75" customHeight="1" spans="1:14">
      <c r="A4" s="61" t="str">
        <f>"单位名称："&amp;"临沧市临翔区医疗保障局"</f>
        <v>单位名称：临沧市临翔区医疗保障局</v>
      </c>
      <c r="B4" s="62"/>
      <c r="C4" s="73"/>
      <c r="D4" s="62"/>
      <c r="E4" s="62"/>
      <c r="F4" s="62"/>
      <c r="G4" s="62"/>
      <c r="H4" s="87"/>
      <c r="I4" s="68"/>
      <c r="J4" s="68"/>
      <c r="K4" s="68"/>
      <c r="L4" s="69"/>
      <c r="M4" s="95"/>
      <c r="N4" s="94" t="s">
        <v>180</v>
      </c>
    </row>
    <row r="5" ht="18.75" customHeight="1" spans="1:14">
      <c r="A5" s="9" t="s">
        <v>400</v>
      </c>
      <c r="B5" s="74" t="s">
        <v>413</v>
      </c>
      <c r="C5" s="75" t="s">
        <v>414</v>
      </c>
      <c r="D5" s="49" t="s">
        <v>200</v>
      </c>
      <c r="E5" s="49"/>
      <c r="F5" s="49"/>
      <c r="G5" s="49"/>
      <c r="H5" s="89"/>
      <c r="I5" s="49"/>
      <c r="J5" s="49"/>
      <c r="K5" s="49"/>
      <c r="L5" s="70"/>
      <c r="M5" s="89"/>
      <c r="N5" s="50"/>
    </row>
    <row r="6" ht="18.75" customHeight="1" spans="1:14">
      <c r="A6" s="11"/>
      <c r="B6" s="76"/>
      <c r="C6" s="77"/>
      <c r="D6" s="76" t="s">
        <v>56</v>
      </c>
      <c r="E6" s="76" t="s">
        <v>59</v>
      </c>
      <c r="F6" s="76" t="s">
        <v>406</v>
      </c>
      <c r="G6" s="76" t="s">
        <v>407</v>
      </c>
      <c r="H6" s="77" t="s">
        <v>408</v>
      </c>
      <c r="I6" s="90" t="s">
        <v>79</v>
      </c>
      <c r="J6" s="90"/>
      <c r="K6" s="90"/>
      <c r="L6" s="91"/>
      <c r="M6" s="96"/>
      <c r="N6" s="78"/>
    </row>
    <row r="7" ht="26.25" customHeight="1" spans="1:14">
      <c r="A7" s="13"/>
      <c r="B7" s="78"/>
      <c r="C7" s="79"/>
      <c r="D7" s="78"/>
      <c r="E7" s="78"/>
      <c r="F7" s="78"/>
      <c r="G7" s="78"/>
      <c r="H7" s="79"/>
      <c r="I7" s="78" t="s">
        <v>58</v>
      </c>
      <c r="J7" s="78" t="s">
        <v>65</v>
      </c>
      <c r="K7" s="78" t="s">
        <v>208</v>
      </c>
      <c r="L7" s="92" t="s">
        <v>67</v>
      </c>
      <c r="M7" s="79" t="s">
        <v>68</v>
      </c>
      <c r="N7" s="78" t="s">
        <v>69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/>
      <c r="B9" s="82"/>
      <c r="C9" s="83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ht="18.75" customHeight="1" spans="1:14">
      <c r="A10" s="81"/>
      <c r="B10" s="82"/>
      <c r="C10" s="83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ht="18.75" customHeight="1" spans="1:14">
      <c r="A11" s="84" t="s">
        <v>131</v>
      </c>
      <c r="B11" s="85"/>
      <c r="C11" s="86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3" customHeight="1" spans="1:1">
      <c r="A13" t="s">
        <v>398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444444444444" defaultRowHeight="14.25" customHeight="1"/>
  <cols>
    <col min="1" max="1" width="37.7111111111111" customWidth="1"/>
    <col min="2" max="4" width="17.5666666666667" customWidth="1"/>
    <col min="5" max="9" width="15.7111111111111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5"/>
      <c r="B2" s="35"/>
      <c r="C2" s="35"/>
      <c r="D2" s="59"/>
      <c r="G2" s="40"/>
      <c r="H2" s="40"/>
      <c r="I2" s="40" t="s">
        <v>415</v>
      </c>
    </row>
    <row r="3" ht="27.75" customHeight="1" spans="1:9">
      <c r="A3" s="60" t="str">
        <f>"2025"&amp;"年县对下转移支付预算表"</f>
        <v>2025年县对下转移支付预算表</v>
      </c>
      <c r="B3" s="5"/>
      <c r="C3" s="5"/>
      <c r="D3" s="5"/>
      <c r="E3" s="5"/>
      <c r="F3" s="5"/>
      <c r="G3" s="53"/>
      <c r="H3" s="53"/>
      <c r="I3" s="5"/>
    </row>
    <row r="4" ht="18.75" customHeight="1" spans="1:9">
      <c r="A4" s="61" t="str">
        <f>"单位名称："&amp;"临沧市临翔区医疗保障局"</f>
        <v>单位名称：临沧市临翔区医疗保障局</v>
      </c>
      <c r="B4" s="62"/>
      <c r="C4" s="62"/>
      <c r="D4" s="63"/>
      <c r="E4" s="68"/>
      <c r="G4" s="69"/>
      <c r="H4" s="69"/>
      <c r="I4" s="40" t="s">
        <v>180</v>
      </c>
    </row>
    <row r="5" ht="18.75" customHeight="1" spans="1:9">
      <c r="A5" s="36" t="s">
        <v>416</v>
      </c>
      <c r="B5" s="25" t="s">
        <v>200</v>
      </c>
      <c r="C5" s="26"/>
      <c r="D5" s="26"/>
      <c r="E5" s="25" t="s">
        <v>417</v>
      </c>
      <c r="F5" s="26"/>
      <c r="G5" s="70"/>
      <c r="H5" s="70"/>
      <c r="I5" s="27"/>
    </row>
    <row r="6" ht="18.75" customHeight="1" spans="1:9">
      <c r="A6" s="38"/>
      <c r="B6" s="37" t="s">
        <v>56</v>
      </c>
      <c r="C6" s="9" t="s">
        <v>59</v>
      </c>
      <c r="D6" s="64" t="s">
        <v>418</v>
      </c>
      <c r="E6" s="65" t="s">
        <v>419</v>
      </c>
      <c r="F6" s="65" t="s">
        <v>419</v>
      </c>
      <c r="G6" s="65" t="s">
        <v>419</v>
      </c>
      <c r="H6" s="65" t="s">
        <v>419</v>
      </c>
      <c r="I6" s="65" t="s">
        <v>419</v>
      </c>
    </row>
    <row r="7" ht="18.75" customHeight="1" spans="1:9">
      <c r="A7" s="65">
        <v>1</v>
      </c>
      <c r="B7" s="65">
        <v>2</v>
      </c>
      <c r="C7" s="65">
        <v>3</v>
      </c>
      <c r="D7" s="65">
        <v>4</v>
      </c>
      <c r="E7" s="65">
        <v>5</v>
      </c>
      <c r="F7" s="65">
        <v>6</v>
      </c>
      <c r="G7" s="65">
        <v>7</v>
      </c>
      <c r="H7" s="65">
        <v>8</v>
      </c>
      <c r="I7" s="65">
        <v>9</v>
      </c>
    </row>
    <row r="8" ht="18.75" customHeight="1" spans="1:9">
      <c r="A8" s="31"/>
      <c r="B8" s="29"/>
      <c r="C8" s="29"/>
      <c r="D8" s="29"/>
      <c r="E8" s="29"/>
      <c r="F8" s="29"/>
      <c r="G8" s="29"/>
      <c r="H8" s="29"/>
      <c r="I8" s="29"/>
    </row>
    <row r="9" ht="18.75" customHeight="1" spans="1:9">
      <c r="A9" s="31"/>
      <c r="B9" s="29"/>
      <c r="C9" s="29"/>
      <c r="D9" s="29"/>
      <c r="E9" s="29"/>
      <c r="F9" s="29"/>
      <c r="G9" s="29"/>
      <c r="H9" s="29"/>
      <c r="I9" s="29"/>
    </row>
    <row r="10" customHeight="1" spans="1:4">
      <c r="A10" s="66" t="s">
        <v>420</v>
      </c>
      <c r="B10" s="66"/>
      <c r="C10" s="66"/>
      <c r="D10" s="67"/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9.14444444444444" defaultRowHeight="12" customHeight="1"/>
  <cols>
    <col min="1" max="1" width="34.2888888888889" customWidth="1"/>
    <col min="2" max="2" width="29" customWidth="1"/>
    <col min="3" max="5" width="23.5666666666667" customWidth="1"/>
    <col min="6" max="6" width="11.2888888888889" customWidth="1"/>
    <col min="7" max="7" width="25.1444444444444" customWidth="1"/>
    <col min="8" max="8" width="15.5666666666667" customWidth="1"/>
    <col min="9" max="9" width="13.4222222222222" customWidth="1"/>
    <col min="10" max="10" width="18.8444444444444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0" t="s">
        <v>421</v>
      </c>
    </row>
    <row r="3" ht="36" customHeight="1" spans="1:10">
      <c r="A3" s="4" t="str">
        <f>"2025"&amp;"年县对下转移支付绩效目标表"</f>
        <v>2025年县对下转移支付绩效目标表</v>
      </c>
      <c r="B3" s="5"/>
      <c r="C3" s="5"/>
      <c r="D3" s="5"/>
      <c r="E3" s="5"/>
      <c r="F3" s="53"/>
      <c r="G3" s="5"/>
      <c r="H3" s="53"/>
      <c r="I3" s="53"/>
      <c r="J3" s="5"/>
    </row>
    <row r="4" ht="18.75" customHeight="1" spans="1:8">
      <c r="A4" s="6" t="str">
        <f>"单位名称："&amp;"临沧市临翔区医疗保障局"</f>
        <v>单位名称：临沧市临翔区医疗保障局</v>
      </c>
      <c r="B4" s="22"/>
      <c r="C4" s="22"/>
      <c r="D4" s="22"/>
      <c r="E4" s="22"/>
      <c r="F4" s="54"/>
      <c r="G4" s="22"/>
      <c r="H4" s="54"/>
    </row>
    <row r="5" ht="18.75" customHeight="1" spans="1:10">
      <c r="A5" s="43" t="s">
        <v>298</v>
      </c>
      <c r="B5" s="43" t="s">
        <v>299</v>
      </c>
      <c r="C5" s="43" t="s">
        <v>300</v>
      </c>
      <c r="D5" s="43" t="s">
        <v>301</v>
      </c>
      <c r="E5" s="43" t="s">
        <v>302</v>
      </c>
      <c r="F5" s="55" t="s">
        <v>303</v>
      </c>
      <c r="G5" s="43" t="s">
        <v>304</v>
      </c>
      <c r="H5" s="55" t="s">
        <v>305</v>
      </c>
      <c r="I5" s="55" t="s">
        <v>306</v>
      </c>
      <c r="J5" s="43" t="s">
        <v>307</v>
      </c>
    </row>
    <row r="6" ht="18.75" customHeight="1" spans="1:10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55">
        <v>6</v>
      </c>
      <c r="G6" s="43">
        <v>7</v>
      </c>
      <c r="H6" s="55">
        <v>8</v>
      </c>
      <c r="I6" s="55">
        <v>9</v>
      </c>
      <c r="J6" s="43">
        <v>10</v>
      </c>
    </row>
    <row r="7" ht="18.75" customHeight="1" spans="1:10">
      <c r="A7" s="15"/>
      <c r="B7" s="44"/>
      <c r="C7" s="44"/>
      <c r="D7" s="44"/>
      <c r="E7" s="56"/>
      <c r="F7" s="57"/>
      <c r="G7" s="56"/>
      <c r="H7" s="57"/>
      <c r="I7" s="57"/>
      <c r="J7" s="56"/>
    </row>
    <row r="8" ht="18.75" customHeight="1" spans="1:10">
      <c r="A8" s="15"/>
      <c r="B8" s="15"/>
      <c r="C8" s="15"/>
      <c r="D8" s="15"/>
      <c r="E8" s="15"/>
      <c r="F8" s="58"/>
      <c r="G8" s="15"/>
      <c r="H8" s="15"/>
      <c r="I8" s="15"/>
      <c r="J8" s="15"/>
    </row>
    <row r="9" customHeight="1" spans="1:1">
      <c r="A9" t="s">
        <v>420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9.14444444444444" defaultRowHeight="12" customHeight="1" outlineLevelCol="7"/>
  <cols>
    <col min="1" max="1" width="29" customWidth="1"/>
    <col min="2" max="2" width="18.7111111111111" customWidth="1"/>
    <col min="3" max="3" width="24.8444444444444" customWidth="1"/>
    <col min="4" max="4" width="23.5666666666667" customWidth="1"/>
    <col min="5" max="5" width="17.8444444444444" customWidth="1"/>
    <col min="6" max="6" width="23.5666666666667" customWidth="1"/>
    <col min="7" max="7" width="25.1444444444444" customWidth="1"/>
    <col min="8" max="8" width="18.8444444444444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6" t="s">
        <v>422</v>
      </c>
    </row>
    <row r="3" ht="34.5" customHeight="1" spans="1:8">
      <c r="A3" s="41" t="str">
        <f>"2025"&amp;"年新增资产配置表"</f>
        <v>2025年新增资产配置表</v>
      </c>
      <c r="B3" s="5"/>
      <c r="C3" s="5"/>
      <c r="D3" s="5"/>
      <c r="E3" s="5"/>
      <c r="F3" s="5"/>
      <c r="G3" s="5"/>
      <c r="H3" s="5"/>
    </row>
    <row r="4" ht="18.75" customHeight="1" spans="1:8">
      <c r="A4" s="42" t="str">
        <f>"单位名称："&amp;"临沧市临翔区医疗保障局"</f>
        <v>单位名称：临沧市临翔区医疗保障局</v>
      </c>
      <c r="B4" s="7"/>
      <c r="C4" s="22"/>
      <c r="H4" s="47" t="s">
        <v>180</v>
      </c>
    </row>
    <row r="5" ht="18.75" customHeight="1" spans="1:8">
      <c r="A5" s="9" t="s">
        <v>193</v>
      </c>
      <c r="B5" s="9" t="s">
        <v>423</v>
      </c>
      <c r="C5" s="9" t="s">
        <v>424</v>
      </c>
      <c r="D5" s="9" t="s">
        <v>425</v>
      </c>
      <c r="E5" s="9" t="s">
        <v>426</v>
      </c>
      <c r="F5" s="48" t="s">
        <v>427</v>
      </c>
      <c r="G5" s="49"/>
      <c r="H5" s="50"/>
    </row>
    <row r="6" ht="18.75" customHeight="1" spans="1:8">
      <c r="A6" s="13"/>
      <c r="B6" s="13"/>
      <c r="C6" s="13"/>
      <c r="D6" s="13"/>
      <c r="E6" s="13"/>
      <c r="F6" s="43" t="s">
        <v>404</v>
      </c>
      <c r="G6" s="43" t="s">
        <v>428</v>
      </c>
      <c r="H6" s="43" t="s">
        <v>429</v>
      </c>
    </row>
    <row r="7" ht="18.75" customHeight="1" spans="1:8">
      <c r="A7" s="43">
        <v>1</v>
      </c>
      <c r="B7" s="43">
        <v>2</v>
      </c>
      <c r="C7" s="43">
        <v>3</v>
      </c>
      <c r="D7" s="43">
        <v>4</v>
      </c>
      <c r="E7" s="43">
        <v>5</v>
      </c>
      <c r="F7" s="43">
        <v>6</v>
      </c>
      <c r="G7" s="43">
        <v>7</v>
      </c>
      <c r="H7" s="43">
        <v>8</v>
      </c>
    </row>
    <row r="8" ht="18.75" customHeight="1" spans="1:8">
      <c r="A8" s="44"/>
      <c r="B8" s="44"/>
      <c r="C8" s="31"/>
      <c r="D8" s="31"/>
      <c r="E8" s="31"/>
      <c r="F8" s="51"/>
      <c r="G8" s="29"/>
      <c r="H8" s="29"/>
    </row>
    <row r="9" ht="18.75" customHeight="1" spans="1:8">
      <c r="A9" s="19" t="s">
        <v>56</v>
      </c>
      <c r="B9" s="45"/>
      <c r="C9" s="45"/>
      <c r="D9" s="45"/>
      <c r="E9" s="52"/>
      <c r="F9" s="51"/>
      <c r="G9" s="29"/>
      <c r="H9" s="29"/>
    </row>
    <row r="10" customHeight="1" spans="1:1">
      <c r="A10" t="s">
        <v>430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:B12"/>
    </sheetView>
  </sheetViews>
  <sheetFormatPr defaultColWidth="9.14444444444444" defaultRowHeight="14.25" customHeight="1"/>
  <cols>
    <col min="1" max="1" width="13.4222222222222" customWidth="1"/>
    <col min="2" max="2" width="43.8666666666667" customWidth="1"/>
    <col min="3" max="3" width="23.8444444444444" customWidth="1"/>
    <col min="4" max="4" width="11.1444444444444" customWidth="1"/>
    <col min="5" max="5" width="33.1666666666667" customWidth="1"/>
    <col min="6" max="6" width="9.84444444444444" customWidth="1"/>
    <col min="7" max="7" width="17.7111111111111" customWidth="1"/>
    <col min="8" max="11" width="15.4222222222222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5"/>
      <c r="I2" s="35"/>
      <c r="J2" s="35"/>
      <c r="K2" s="40" t="s">
        <v>431</v>
      </c>
    </row>
    <row r="3" ht="42.75" customHeight="1" spans="1:11">
      <c r="A3" s="4" t="str">
        <f>"2025"&amp;"年转移支付补助项目支出预算表"</f>
        <v>2025年转移支付补助项目支出预算表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8.75" customHeight="1" spans="1:11">
      <c r="A4" s="6" t="str">
        <f>"单位名称："&amp;"临沧市临翔区医疗保障局"</f>
        <v>单位名称：临沧市临翔区医疗保障局</v>
      </c>
      <c r="B4" s="7"/>
      <c r="C4" s="7"/>
      <c r="D4" s="7"/>
      <c r="E4" s="7"/>
      <c r="F4" s="7"/>
      <c r="G4" s="7"/>
      <c r="H4" s="24"/>
      <c r="I4" s="24"/>
      <c r="J4" s="24"/>
      <c r="K4" s="23" t="s">
        <v>180</v>
      </c>
    </row>
    <row r="5" ht="18.75" customHeight="1" spans="1:11">
      <c r="A5" s="8" t="s">
        <v>275</v>
      </c>
      <c r="B5" s="8" t="s">
        <v>195</v>
      </c>
      <c r="C5" s="8" t="s">
        <v>276</v>
      </c>
      <c r="D5" s="9" t="s">
        <v>196</v>
      </c>
      <c r="E5" s="9" t="s">
        <v>197</v>
      </c>
      <c r="F5" s="9" t="s">
        <v>277</v>
      </c>
      <c r="G5" s="9" t="s">
        <v>278</v>
      </c>
      <c r="H5" s="36" t="s">
        <v>56</v>
      </c>
      <c r="I5" s="25" t="s">
        <v>432</v>
      </c>
      <c r="J5" s="26"/>
      <c r="K5" s="27"/>
    </row>
    <row r="6" ht="18.75" customHeight="1" spans="1:11">
      <c r="A6" s="10"/>
      <c r="B6" s="10"/>
      <c r="C6" s="10"/>
      <c r="D6" s="11"/>
      <c r="E6" s="11"/>
      <c r="F6" s="11"/>
      <c r="G6" s="11"/>
      <c r="H6" s="37"/>
      <c r="I6" s="9" t="s">
        <v>59</v>
      </c>
      <c r="J6" s="9" t="s">
        <v>60</v>
      </c>
      <c r="K6" s="9" t="s">
        <v>61</v>
      </c>
    </row>
    <row r="7" ht="18.75" customHeight="1" spans="1:11">
      <c r="A7" s="12"/>
      <c r="B7" s="12"/>
      <c r="C7" s="12"/>
      <c r="D7" s="13"/>
      <c r="E7" s="13"/>
      <c r="F7" s="13"/>
      <c r="G7" s="13"/>
      <c r="H7" s="38"/>
      <c r="I7" s="13" t="s">
        <v>58</v>
      </c>
      <c r="J7" s="13"/>
      <c r="K7" s="13"/>
    </row>
    <row r="8" ht="18.75" customHeight="1" spans="1:11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28">
        <v>10</v>
      </c>
      <c r="K8" s="28">
        <v>11</v>
      </c>
    </row>
    <row r="9" ht="18.75" customHeight="1" spans="1:11">
      <c r="A9" s="31"/>
      <c r="B9" s="15"/>
      <c r="C9" s="31"/>
      <c r="D9" s="31"/>
      <c r="E9" s="31"/>
      <c r="F9" s="31"/>
      <c r="G9" s="31"/>
      <c r="H9" s="29"/>
      <c r="I9" s="29"/>
      <c r="J9" s="29"/>
      <c r="K9" s="29"/>
    </row>
    <row r="10" ht="18.75" customHeight="1" spans="1:11">
      <c r="A10" s="15"/>
      <c r="B10" s="15"/>
      <c r="C10" s="15"/>
      <c r="D10" s="15"/>
      <c r="E10" s="15"/>
      <c r="F10" s="15"/>
      <c r="G10" s="15"/>
      <c r="H10" s="29"/>
      <c r="I10" s="29"/>
      <c r="J10" s="29"/>
      <c r="K10" s="29"/>
    </row>
    <row r="11" ht="18.75" customHeight="1" spans="1:11">
      <c r="A11" s="32" t="s">
        <v>131</v>
      </c>
      <c r="B11" s="33"/>
      <c r="C11" s="33"/>
      <c r="D11" s="33"/>
      <c r="E11" s="33"/>
      <c r="F11" s="33"/>
      <c r="G11" s="39"/>
      <c r="H11" s="29"/>
      <c r="I11" s="29"/>
      <c r="J11" s="29"/>
      <c r="K11" s="29"/>
    </row>
    <row r="12" customHeight="1" spans="1:1">
      <c r="A12" s="34" t="s">
        <v>398</v>
      </c>
    </row>
  </sheetData>
  <mergeCells count="16">
    <mergeCell ref="A3:K3"/>
    <mergeCell ref="A4:G4"/>
    <mergeCell ref="I5:K5"/>
    <mergeCell ref="A11:G11"/>
    <mergeCell ref="A12:B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4"/>
  <sheetViews>
    <sheetView showZeros="0" tabSelected="1" workbookViewId="0">
      <pane ySplit="1" topLeftCell="A2" activePane="bottomLeft" state="frozen"/>
      <selection/>
      <selection pane="bottomLeft" activeCell="F21" sqref="F21"/>
    </sheetView>
  </sheetViews>
  <sheetFormatPr defaultColWidth="9.14444444444444" defaultRowHeight="14.25" customHeight="1" outlineLevelCol="6"/>
  <cols>
    <col min="1" max="1" width="29.4222222222222" customWidth="1"/>
    <col min="2" max="2" width="23.1444444444444" customWidth="1"/>
    <col min="3" max="3" width="31.5666666666667" customWidth="1"/>
    <col min="4" max="4" width="20.4222222222222" customWidth="1"/>
    <col min="5" max="7" width="23.8444444444444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22"/>
      <c r="F2" s="22"/>
      <c r="G2" s="23" t="s">
        <v>433</v>
      </c>
    </row>
    <row r="3" ht="36.75" customHeight="1" spans="1:7">
      <c r="A3" s="4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8.75" customHeight="1" spans="1:7">
      <c r="A4" s="6" t="str">
        <f>"单位名称："&amp;"临沧市临翔区医疗保障局"</f>
        <v>单位名称：临沧市临翔区医疗保障局</v>
      </c>
      <c r="B4" s="7"/>
      <c r="C4" s="7"/>
      <c r="D4" s="7"/>
      <c r="E4" s="24"/>
      <c r="F4" s="24"/>
      <c r="G4" s="23" t="s">
        <v>180</v>
      </c>
    </row>
    <row r="5" ht="18.75" customHeight="1" spans="1:7">
      <c r="A5" s="8" t="s">
        <v>276</v>
      </c>
      <c r="B5" s="8" t="s">
        <v>275</v>
      </c>
      <c r="C5" s="8" t="s">
        <v>195</v>
      </c>
      <c r="D5" s="9" t="s">
        <v>434</v>
      </c>
      <c r="E5" s="25" t="s">
        <v>59</v>
      </c>
      <c r="F5" s="26"/>
      <c r="G5" s="27"/>
    </row>
    <row r="6" ht="18.75" customHeight="1" spans="1:7">
      <c r="A6" s="10"/>
      <c r="B6" s="10"/>
      <c r="C6" s="10"/>
      <c r="D6" s="11"/>
      <c r="E6" s="8" t="str">
        <f>"2025"&amp;"年"</f>
        <v>2025年</v>
      </c>
      <c r="F6" s="8" t="str">
        <f>"2025"+1&amp;"年"</f>
        <v>2026年</v>
      </c>
      <c r="G6" s="9" t="str">
        <f>"2025"+2&amp;"年"</f>
        <v>2027年</v>
      </c>
    </row>
    <row r="7" ht="18.75" customHeight="1" spans="1:7">
      <c r="A7" s="12"/>
      <c r="B7" s="12"/>
      <c r="C7" s="12"/>
      <c r="D7" s="13"/>
      <c r="E7" s="12" t="s">
        <v>58</v>
      </c>
      <c r="F7" s="12"/>
      <c r="G7" s="13"/>
    </row>
    <row r="8" ht="18.75" customHeight="1" spans="1:7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28">
        <v>7</v>
      </c>
    </row>
    <row r="9" ht="18.75" customHeight="1" spans="1:7">
      <c r="A9" s="15" t="s">
        <v>71</v>
      </c>
      <c r="B9" s="16"/>
      <c r="C9" s="16"/>
      <c r="D9" s="15"/>
      <c r="E9" s="29">
        <v>5059407.2</v>
      </c>
      <c r="F9" s="29"/>
      <c r="G9" s="29"/>
    </row>
    <row r="10" ht="18.75" customHeight="1" spans="1:7">
      <c r="A10" s="17" t="s">
        <v>71</v>
      </c>
      <c r="B10" s="15"/>
      <c r="C10" s="15"/>
      <c r="D10" s="15"/>
      <c r="E10" s="29">
        <v>5059407.2</v>
      </c>
      <c r="F10" s="29"/>
      <c r="G10" s="29"/>
    </row>
    <row r="11" ht="18.75" customHeight="1" spans="1:7">
      <c r="A11" s="18"/>
      <c r="B11" s="15" t="s">
        <v>435</v>
      </c>
      <c r="C11" s="15" t="s">
        <v>281</v>
      </c>
      <c r="D11" s="15" t="s">
        <v>436</v>
      </c>
      <c r="E11" s="29">
        <v>5009407.2</v>
      </c>
      <c r="F11" s="29"/>
      <c r="G11" s="29"/>
    </row>
    <row r="12" ht="18.75" customHeight="1" spans="1:7">
      <c r="A12" s="18"/>
      <c r="B12" s="15" t="s">
        <v>437</v>
      </c>
      <c r="C12" s="15" t="s">
        <v>291</v>
      </c>
      <c r="D12" s="15" t="s">
        <v>436</v>
      </c>
      <c r="E12" s="29">
        <v>30000</v>
      </c>
      <c r="F12" s="29"/>
      <c r="G12" s="29"/>
    </row>
    <row r="13" ht="18.75" customHeight="1" spans="1:7">
      <c r="A13" s="18"/>
      <c r="B13" s="15" t="s">
        <v>437</v>
      </c>
      <c r="C13" s="15" t="s">
        <v>286</v>
      </c>
      <c r="D13" s="15" t="s">
        <v>436</v>
      </c>
      <c r="E13" s="29">
        <v>20000</v>
      </c>
      <c r="F13" s="29"/>
      <c r="G13" s="29"/>
    </row>
    <row r="14" ht="18.75" customHeight="1" spans="1:7">
      <c r="A14" s="19" t="s">
        <v>56</v>
      </c>
      <c r="B14" s="20" t="s">
        <v>438</v>
      </c>
      <c r="C14" s="20"/>
      <c r="D14" s="21"/>
      <c r="E14" s="29">
        <v>5059407.2</v>
      </c>
      <c r="F14" s="29"/>
      <c r="G14" s="29"/>
    </row>
  </sheetData>
  <mergeCells count="11">
    <mergeCell ref="A3:G3"/>
    <mergeCell ref="A4:D4"/>
    <mergeCell ref="E5:G5"/>
    <mergeCell ref="A14:D14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topLeftCell="E1" workbookViewId="0">
      <pane ySplit="1" topLeftCell="A2" activePane="bottomLeft" state="frozen"/>
      <selection/>
      <selection pane="bottomLeft" activeCell="A1" sqref="A1"/>
    </sheetView>
  </sheetViews>
  <sheetFormatPr defaultColWidth="9.14444444444444" defaultRowHeight="14.25" customHeight="1"/>
  <cols>
    <col min="1" max="1" width="21.1444444444444" customWidth="1"/>
    <col min="2" max="2" width="35.2888888888889" customWidth="1"/>
    <col min="3" max="8" width="20.4222222222222" customWidth="1"/>
    <col min="9" max="11" width="20.5666666666667" customWidth="1"/>
    <col min="12" max="12" width="20.4222222222222" customWidth="1"/>
    <col min="13" max="13" width="20.5666666666667" customWidth="1"/>
    <col min="14" max="19" width="20.42222222222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12"/>
      <c r="O2" s="71"/>
      <c r="P2" s="71"/>
      <c r="Q2" s="71"/>
      <c r="R2" s="71"/>
      <c r="S2" s="40" t="s">
        <v>53</v>
      </c>
    </row>
    <row r="3" ht="57.75" customHeight="1" spans="1:19">
      <c r="A3" s="141" t="str">
        <f>"2025"&amp;"年部门收入预算表"</f>
        <v>2025年部门收入预算表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215"/>
      <c r="P3" s="215"/>
      <c r="Q3" s="215"/>
      <c r="R3" s="215"/>
      <c r="S3" s="215"/>
    </row>
    <row r="4" ht="18.75" customHeight="1" spans="1:19">
      <c r="A4" s="42" t="str">
        <f>"单位名称："&amp;"临沧市临翔区医疗保障局"</f>
        <v>单位名称：临沧市临翔区医疗保障局</v>
      </c>
      <c r="B4" s="97"/>
      <c r="C4" s="97"/>
      <c r="D4" s="97"/>
      <c r="E4" s="97"/>
      <c r="F4" s="97"/>
      <c r="G4" s="97"/>
      <c r="H4" s="97"/>
      <c r="I4" s="97"/>
      <c r="J4" s="73"/>
      <c r="K4" s="97"/>
      <c r="L4" s="97"/>
      <c r="M4" s="97"/>
      <c r="N4" s="97"/>
      <c r="O4" s="73"/>
      <c r="P4" s="73"/>
      <c r="Q4" s="73"/>
      <c r="R4" s="73"/>
      <c r="S4" s="40" t="s">
        <v>1</v>
      </c>
    </row>
    <row r="5" ht="18.75" customHeight="1" spans="1:19">
      <c r="A5" s="197" t="s">
        <v>54</v>
      </c>
      <c r="B5" s="198" t="s">
        <v>55</v>
      </c>
      <c r="C5" s="198" t="s">
        <v>56</v>
      </c>
      <c r="D5" s="199" t="s">
        <v>57</v>
      </c>
      <c r="E5" s="211"/>
      <c r="F5" s="211"/>
      <c r="G5" s="211"/>
      <c r="H5" s="211"/>
      <c r="I5" s="211"/>
      <c r="J5" s="213"/>
      <c r="K5" s="211"/>
      <c r="L5" s="211"/>
      <c r="M5" s="211"/>
      <c r="N5" s="216"/>
      <c r="O5" s="199" t="s">
        <v>46</v>
      </c>
      <c r="P5" s="199"/>
      <c r="Q5" s="199"/>
      <c r="R5" s="199"/>
      <c r="S5" s="218"/>
    </row>
    <row r="6" ht="18.75" customHeight="1" spans="1:19">
      <c r="A6" s="200"/>
      <c r="B6" s="201"/>
      <c r="C6" s="201"/>
      <c r="D6" s="202" t="s">
        <v>58</v>
      </c>
      <c r="E6" s="202" t="s">
        <v>59</v>
      </c>
      <c r="F6" s="202" t="s">
        <v>60</v>
      </c>
      <c r="G6" s="202" t="s">
        <v>61</v>
      </c>
      <c r="H6" s="202" t="s">
        <v>62</v>
      </c>
      <c r="I6" s="214" t="s">
        <v>63</v>
      </c>
      <c r="J6" s="214"/>
      <c r="K6" s="214"/>
      <c r="L6" s="214"/>
      <c r="M6" s="214"/>
      <c r="N6" s="205"/>
      <c r="O6" s="202" t="s">
        <v>58</v>
      </c>
      <c r="P6" s="202" t="s">
        <v>59</v>
      </c>
      <c r="Q6" s="202" t="s">
        <v>60</v>
      </c>
      <c r="R6" s="202" t="s">
        <v>61</v>
      </c>
      <c r="S6" s="202" t="s">
        <v>64</v>
      </c>
    </row>
    <row r="7" ht="18.75" customHeight="1" spans="1:19">
      <c r="A7" s="203"/>
      <c r="B7" s="204"/>
      <c r="C7" s="204"/>
      <c r="D7" s="205"/>
      <c r="E7" s="205"/>
      <c r="F7" s="205"/>
      <c r="G7" s="205"/>
      <c r="H7" s="205"/>
      <c r="I7" s="204" t="s">
        <v>58</v>
      </c>
      <c r="J7" s="204" t="s">
        <v>65</v>
      </c>
      <c r="K7" s="204" t="s">
        <v>66</v>
      </c>
      <c r="L7" s="204" t="s">
        <v>67</v>
      </c>
      <c r="M7" s="204" t="s">
        <v>68</v>
      </c>
      <c r="N7" s="204" t="s">
        <v>69</v>
      </c>
      <c r="O7" s="217"/>
      <c r="P7" s="217"/>
      <c r="Q7" s="217"/>
      <c r="R7" s="217"/>
      <c r="S7" s="205"/>
    </row>
    <row r="8" ht="18.75" customHeight="1" spans="1:19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18.75" customHeight="1" spans="1:19">
      <c r="A9" s="206" t="s">
        <v>70</v>
      </c>
      <c r="B9" s="207" t="s">
        <v>71</v>
      </c>
      <c r="C9" s="29">
        <v>10012152.3</v>
      </c>
      <c r="D9" s="29">
        <v>9925420.65</v>
      </c>
      <c r="E9" s="29">
        <v>9925420.65</v>
      </c>
      <c r="F9" s="29"/>
      <c r="G9" s="29"/>
      <c r="H9" s="29"/>
      <c r="I9" s="29"/>
      <c r="J9" s="29"/>
      <c r="K9" s="29"/>
      <c r="L9" s="29"/>
      <c r="M9" s="29"/>
      <c r="N9" s="29"/>
      <c r="O9" s="29">
        <v>86731.65</v>
      </c>
      <c r="P9" s="29">
        <v>86731.65</v>
      </c>
      <c r="Q9" s="29"/>
      <c r="R9" s="29"/>
      <c r="S9" s="29"/>
    </row>
    <row r="10" ht="18.75" customHeight="1" spans="1:19">
      <c r="A10" s="99" t="s">
        <v>72</v>
      </c>
      <c r="B10" s="208" t="s">
        <v>71</v>
      </c>
      <c r="C10" s="29">
        <v>10012152.3</v>
      </c>
      <c r="D10" s="29">
        <v>9925420.65</v>
      </c>
      <c r="E10" s="29">
        <v>9925420.65</v>
      </c>
      <c r="F10" s="29"/>
      <c r="G10" s="29"/>
      <c r="H10" s="29"/>
      <c r="I10" s="29"/>
      <c r="J10" s="29"/>
      <c r="K10" s="29"/>
      <c r="L10" s="29"/>
      <c r="M10" s="29"/>
      <c r="N10" s="29"/>
      <c r="O10" s="29">
        <v>86731.65</v>
      </c>
      <c r="P10" s="29">
        <v>86731.65</v>
      </c>
      <c r="Q10" s="29"/>
      <c r="R10" s="29"/>
      <c r="S10" s="29"/>
    </row>
    <row r="11" ht="18.75" customHeight="1" spans="1:19">
      <c r="A11" s="209" t="s">
        <v>56</v>
      </c>
      <c r="B11" s="210"/>
      <c r="C11" s="29">
        <v>10012152.3</v>
      </c>
      <c r="D11" s="29">
        <v>9925420.65</v>
      </c>
      <c r="E11" s="29">
        <v>9925420.65</v>
      </c>
      <c r="F11" s="29"/>
      <c r="G11" s="29"/>
      <c r="H11" s="29"/>
      <c r="I11" s="29"/>
      <c r="J11" s="29"/>
      <c r="K11" s="29"/>
      <c r="L11" s="29"/>
      <c r="M11" s="29"/>
      <c r="N11" s="29"/>
      <c r="O11" s="29">
        <v>86731.65</v>
      </c>
      <c r="P11" s="29">
        <v>86731.65</v>
      </c>
      <c r="Q11" s="29"/>
      <c r="R11" s="29"/>
      <c r="S11" s="29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2"/>
  <sheetViews>
    <sheetView showZeros="0" workbookViewId="0">
      <pane ySplit="1" topLeftCell="A6" activePane="bottomLeft" state="frozen"/>
      <selection/>
      <selection pane="bottomLeft" activeCell="A26" sqref="$A26:$XFD26"/>
    </sheetView>
  </sheetViews>
  <sheetFormatPr defaultColWidth="9.14444444444444" defaultRowHeight="14.25" customHeight="1"/>
  <cols>
    <col min="1" max="1" width="14.2888888888889" customWidth="1"/>
    <col min="2" max="2" width="37.7111111111111" customWidth="1"/>
    <col min="3" max="6" width="19.1444444444444" customWidth="1"/>
    <col min="7" max="8" width="19" customWidth="1"/>
    <col min="9" max="9" width="18.8444444444444" customWidth="1"/>
    <col min="10" max="11" width="19" customWidth="1"/>
    <col min="12" max="14" width="18.8444444444444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85"/>
      <c r="E2" s="2"/>
      <c r="F2" s="2"/>
      <c r="G2" s="2"/>
      <c r="H2" s="185"/>
      <c r="I2" s="2"/>
      <c r="J2" s="185"/>
      <c r="K2" s="2"/>
      <c r="L2" s="2"/>
      <c r="M2" s="2"/>
      <c r="N2" s="2"/>
      <c r="O2" s="46" t="s">
        <v>73</v>
      </c>
    </row>
    <row r="3" ht="42" customHeight="1" spans="1:15">
      <c r="A3" s="4" t="str">
        <f>"2025"&amp;"年部门支出预算表"</f>
        <v>2025年部门支出预算表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ht="18.75" customHeight="1" spans="1:15">
      <c r="A4" s="187" t="str">
        <f>"单位名称："&amp;"临沧市临翔区医疗保障局"</f>
        <v>单位名称：临沧市临翔区医疗保障局</v>
      </c>
      <c r="B4" s="188"/>
      <c r="C4" s="68"/>
      <c r="D4" s="35"/>
      <c r="E4" s="68"/>
      <c r="F4" s="68"/>
      <c r="G4" s="68"/>
      <c r="H4" s="35"/>
      <c r="I4" s="68"/>
      <c r="J4" s="35"/>
      <c r="K4" s="68"/>
      <c r="L4" s="68"/>
      <c r="M4" s="195"/>
      <c r="N4" s="195"/>
      <c r="O4" s="46" t="s">
        <v>1</v>
      </c>
    </row>
    <row r="5" ht="18.75" customHeight="1" spans="1:15">
      <c r="A5" s="8" t="s">
        <v>74</v>
      </c>
      <c r="B5" s="8" t="s">
        <v>75</v>
      </c>
      <c r="C5" s="8" t="s">
        <v>56</v>
      </c>
      <c r="D5" s="25" t="s">
        <v>59</v>
      </c>
      <c r="E5" s="89" t="s">
        <v>76</v>
      </c>
      <c r="F5" s="151" t="s">
        <v>77</v>
      </c>
      <c r="G5" s="8" t="s">
        <v>60</v>
      </c>
      <c r="H5" s="8" t="s">
        <v>61</v>
      </c>
      <c r="I5" s="8" t="s">
        <v>78</v>
      </c>
      <c r="J5" s="25" t="s">
        <v>79</v>
      </c>
      <c r="K5" s="26"/>
      <c r="L5" s="26"/>
      <c r="M5" s="26"/>
      <c r="N5" s="26"/>
      <c r="O5" s="27"/>
    </row>
    <row r="6" ht="30" customHeight="1" spans="1:15">
      <c r="A6" s="13"/>
      <c r="B6" s="13"/>
      <c r="C6" s="13"/>
      <c r="D6" s="65" t="s">
        <v>58</v>
      </c>
      <c r="E6" s="92" t="s">
        <v>76</v>
      </c>
      <c r="F6" s="92" t="s">
        <v>77</v>
      </c>
      <c r="G6" s="13"/>
      <c r="H6" s="13"/>
      <c r="I6" s="13"/>
      <c r="J6" s="65" t="s">
        <v>58</v>
      </c>
      <c r="K6" s="43" t="s">
        <v>80</v>
      </c>
      <c r="L6" s="43" t="s">
        <v>81</v>
      </c>
      <c r="M6" s="43" t="s">
        <v>82</v>
      </c>
      <c r="N6" s="43" t="s">
        <v>83</v>
      </c>
      <c r="O6" s="43" t="s">
        <v>84</v>
      </c>
    </row>
    <row r="7" ht="18.75" customHeight="1" spans="1:15">
      <c r="A7" s="130">
        <v>1</v>
      </c>
      <c r="B7" s="130">
        <v>2</v>
      </c>
      <c r="C7" s="65">
        <v>3</v>
      </c>
      <c r="D7" s="65">
        <v>4</v>
      </c>
      <c r="E7" s="65">
        <v>5</v>
      </c>
      <c r="F7" s="65">
        <v>6</v>
      </c>
      <c r="G7" s="65">
        <v>7</v>
      </c>
      <c r="H7" s="65">
        <v>8</v>
      </c>
      <c r="I7" s="65">
        <v>9</v>
      </c>
      <c r="J7" s="65">
        <v>10</v>
      </c>
      <c r="K7" s="65">
        <v>11</v>
      </c>
      <c r="L7" s="65">
        <v>12</v>
      </c>
      <c r="M7" s="65">
        <v>13</v>
      </c>
      <c r="N7" s="65">
        <v>14</v>
      </c>
      <c r="O7" s="65">
        <v>15</v>
      </c>
    </row>
    <row r="8" ht="18.75" customHeight="1" spans="1:15">
      <c r="A8" s="144" t="s">
        <v>85</v>
      </c>
      <c r="B8" s="174" t="s">
        <v>86</v>
      </c>
      <c r="C8" s="29">
        <v>496784.02</v>
      </c>
      <c r="D8" s="29">
        <v>496784.02</v>
      </c>
      <c r="E8" s="29">
        <v>496784.02</v>
      </c>
      <c r="F8" s="29"/>
      <c r="G8" s="29"/>
      <c r="H8" s="29"/>
      <c r="I8" s="29"/>
      <c r="J8" s="29"/>
      <c r="K8" s="29"/>
      <c r="L8" s="29"/>
      <c r="M8" s="29"/>
      <c r="N8" s="29"/>
      <c r="O8" s="29"/>
    </row>
    <row r="9" ht="18.75" customHeight="1" spans="1:15">
      <c r="A9" s="189" t="s">
        <v>87</v>
      </c>
      <c r="B9" s="226" t="s">
        <v>88</v>
      </c>
      <c r="C9" s="29">
        <v>493834.44</v>
      </c>
      <c r="D9" s="29">
        <v>493834.44</v>
      </c>
      <c r="E9" s="29">
        <v>493834.44</v>
      </c>
      <c r="F9" s="29"/>
      <c r="G9" s="29"/>
      <c r="H9" s="29"/>
      <c r="I9" s="29"/>
      <c r="J9" s="29"/>
      <c r="K9" s="29"/>
      <c r="L9" s="29"/>
      <c r="M9" s="29"/>
      <c r="N9" s="29"/>
      <c r="O9" s="29"/>
    </row>
    <row r="10" ht="18.75" customHeight="1" spans="1:15">
      <c r="A10" s="191" t="s">
        <v>89</v>
      </c>
      <c r="B10" s="227" t="s">
        <v>90</v>
      </c>
      <c r="C10" s="29">
        <v>65545.8</v>
      </c>
      <c r="D10" s="29">
        <v>65545.8</v>
      </c>
      <c r="E10" s="29">
        <v>65545.8</v>
      </c>
      <c r="F10" s="29"/>
      <c r="G10" s="29"/>
      <c r="H10" s="29"/>
      <c r="I10" s="29"/>
      <c r="J10" s="29"/>
      <c r="K10" s="29"/>
      <c r="L10" s="29"/>
      <c r="M10" s="29"/>
      <c r="N10" s="29"/>
      <c r="O10" s="29"/>
    </row>
    <row r="11" ht="18.75" customHeight="1" spans="1:15">
      <c r="A11" s="191" t="s">
        <v>91</v>
      </c>
      <c r="B11" s="227" t="s">
        <v>92</v>
      </c>
      <c r="C11" s="29">
        <v>428288.64</v>
      </c>
      <c r="D11" s="29">
        <v>428288.64</v>
      </c>
      <c r="E11" s="29">
        <v>428288.64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ht="18.75" customHeight="1" spans="1:15">
      <c r="A12" s="189" t="s">
        <v>93</v>
      </c>
      <c r="B12" s="226" t="s">
        <v>94</v>
      </c>
      <c r="C12" s="29">
        <v>2949.58</v>
      </c>
      <c r="D12" s="29">
        <v>2949.58</v>
      </c>
      <c r="E12" s="29">
        <v>2949.58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ht="18.75" customHeight="1" spans="1:15">
      <c r="A13" s="191" t="s">
        <v>95</v>
      </c>
      <c r="B13" s="227" t="s">
        <v>94</v>
      </c>
      <c r="C13" s="29">
        <v>2949.58</v>
      </c>
      <c r="D13" s="29">
        <v>2949.58</v>
      </c>
      <c r="E13" s="29">
        <v>2949.58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ht="18.75" customHeight="1" spans="1:15">
      <c r="A14" s="144" t="s">
        <v>96</v>
      </c>
      <c r="B14" s="174" t="s">
        <v>97</v>
      </c>
      <c r="C14" s="29">
        <v>9194151.8</v>
      </c>
      <c r="D14" s="29">
        <v>9194151.8</v>
      </c>
      <c r="E14" s="29">
        <v>4048012.95</v>
      </c>
      <c r="F14" s="29">
        <v>5146138.85</v>
      </c>
      <c r="G14" s="29"/>
      <c r="H14" s="29"/>
      <c r="I14" s="29"/>
      <c r="J14" s="29"/>
      <c r="K14" s="29"/>
      <c r="L14" s="29"/>
      <c r="M14" s="29"/>
      <c r="N14" s="29"/>
      <c r="O14" s="29"/>
    </row>
    <row r="15" ht="18.75" customHeight="1" spans="1:15">
      <c r="A15" s="189" t="s">
        <v>98</v>
      </c>
      <c r="B15" s="226" t="s">
        <v>99</v>
      </c>
      <c r="C15" s="29">
        <v>289461.61</v>
      </c>
      <c r="D15" s="29">
        <v>289461.61</v>
      </c>
      <c r="E15" s="29">
        <v>289461.61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ht="18.75" customHeight="1" spans="1:15">
      <c r="A16" s="191" t="s">
        <v>100</v>
      </c>
      <c r="B16" s="227" t="s">
        <v>101</v>
      </c>
      <c r="C16" s="29">
        <v>167509.16</v>
      </c>
      <c r="D16" s="29">
        <v>167509.16</v>
      </c>
      <c r="E16" s="29">
        <v>167509.16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ht="18.75" customHeight="1" spans="1:15">
      <c r="A17" s="191" t="s">
        <v>102</v>
      </c>
      <c r="B17" s="227" t="s">
        <v>103</v>
      </c>
      <c r="C17" s="29">
        <v>22543.92</v>
      </c>
      <c r="D17" s="29">
        <v>22543.92</v>
      </c>
      <c r="E17" s="29">
        <v>22543.92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ht="18.75" customHeight="1" spans="1:15">
      <c r="A18" s="191" t="s">
        <v>104</v>
      </c>
      <c r="B18" s="227" t="s">
        <v>105</v>
      </c>
      <c r="C18" s="29">
        <v>87442.92</v>
      </c>
      <c r="D18" s="29">
        <v>87442.92</v>
      </c>
      <c r="E18" s="29">
        <v>87442.92</v>
      </c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ht="18.75" customHeight="1" spans="1:15">
      <c r="A19" s="191" t="s">
        <v>106</v>
      </c>
      <c r="B19" s="227" t="s">
        <v>107</v>
      </c>
      <c r="C19" s="29">
        <v>11965.61</v>
      </c>
      <c r="D19" s="29">
        <v>11965.61</v>
      </c>
      <c r="E19" s="29">
        <v>11965.61</v>
      </c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ht="18.75" customHeight="1" spans="1:15">
      <c r="A20" s="189" t="s">
        <v>108</v>
      </c>
      <c r="B20" s="226" t="s">
        <v>109</v>
      </c>
      <c r="C20" s="29">
        <v>5009407.2</v>
      </c>
      <c r="D20" s="29">
        <v>5009407.2</v>
      </c>
      <c r="E20" s="29"/>
      <c r="F20" s="29">
        <v>5009407.2</v>
      </c>
      <c r="G20" s="29"/>
      <c r="H20" s="29"/>
      <c r="I20" s="29"/>
      <c r="J20" s="29"/>
      <c r="K20" s="29"/>
      <c r="L20" s="29"/>
      <c r="M20" s="29"/>
      <c r="N20" s="29"/>
      <c r="O20" s="29"/>
    </row>
    <row r="21" ht="18.75" customHeight="1" spans="1:15">
      <c r="A21" s="191" t="s">
        <v>110</v>
      </c>
      <c r="B21" s="227" t="s">
        <v>111</v>
      </c>
      <c r="C21" s="29">
        <v>5009407.2</v>
      </c>
      <c r="D21" s="29">
        <v>5009407.2</v>
      </c>
      <c r="E21" s="29"/>
      <c r="F21" s="29">
        <v>5009407.2</v>
      </c>
      <c r="G21" s="29"/>
      <c r="H21" s="29"/>
      <c r="I21" s="29"/>
      <c r="J21" s="29"/>
      <c r="K21" s="29"/>
      <c r="L21" s="29"/>
      <c r="M21" s="29"/>
      <c r="N21" s="29"/>
      <c r="O21" s="29"/>
    </row>
    <row r="22" ht="18.75" customHeight="1" spans="1:15">
      <c r="A22" s="189" t="s">
        <v>112</v>
      </c>
      <c r="B22" s="226" t="s">
        <v>113</v>
      </c>
      <c r="C22" s="29">
        <v>120000</v>
      </c>
      <c r="D22" s="29">
        <v>120000</v>
      </c>
      <c r="E22" s="29">
        <v>120000</v>
      </c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ht="18.75" customHeight="1" spans="1:15">
      <c r="A23" s="191" t="s">
        <v>114</v>
      </c>
      <c r="B23" s="227" t="s">
        <v>115</v>
      </c>
      <c r="C23" s="29">
        <v>120000</v>
      </c>
      <c r="D23" s="29">
        <v>120000</v>
      </c>
      <c r="E23" s="29">
        <v>120000</v>
      </c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ht="18.75" customHeight="1" spans="1:15">
      <c r="A24" s="189" t="s">
        <v>116</v>
      </c>
      <c r="B24" s="226" t="s">
        <v>117</v>
      </c>
      <c r="C24" s="29">
        <v>3383224.99</v>
      </c>
      <c r="D24" s="29">
        <v>3383224.99</v>
      </c>
      <c r="E24" s="29">
        <v>3246493.34</v>
      </c>
      <c r="F24" s="29">
        <v>136731.65</v>
      </c>
      <c r="G24" s="29"/>
      <c r="H24" s="29"/>
      <c r="I24" s="29"/>
      <c r="J24" s="29"/>
      <c r="K24" s="29"/>
      <c r="L24" s="29"/>
      <c r="M24" s="29"/>
      <c r="N24" s="29"/>
      <c r="O24" s="29"/>
    </row>
    <row r="25" ht="18.75" customHeight="1" spans="1:15">
      <c r="A25" s="191" t="s">
        <v>118</v>
      </c>
      <c r="B25" s="227" t="s">
        <v>119</v>
      </c>
      <c r="C25" s="29">
        <v>3246493.34</v>
      </c>
      <c r="D25" s="29">
        <v>3246493.34</v>
      </c>
      <c r="E25" s="29">
        <v>3246493.34</v>
      </c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ht="18.75" customHeight="1" spans="1:15">
      <c r="A26" s="191" t="s">
        <v>120</v>
      </c>
      <c r="B26" s="227" t="s">
        <v>121</v>
      </c>
      <c r="C26" s="29">
        <v>136731.65</v>
      </c>
      <c r="D26" s="29">
        <v>136731.65</v>
      </c>
      <c r="E26" s="29"/>
      <c r="F26" s="29">
        <v>136731.65</v>
      </c>
      <c r="G26" s="29"/>
      <c r="H26" s="29"/>
      <c r="I26" s="29"/>
      <c r="J26" s="29"/>
      <c r="K26" s="29"/>
      <c r="L26" s="29"/>
      <c r="M26" s="29"/>
      <c r="N26" s="29"/>
      <c r="O26" s="29"/>
    </row>
    <row r="27" ht="18.75" customHeight="1" spans="1:15">
      <c r="A27" s="189" t="s">
        <v>122</v>
      </c>
      <c r="B27" s="226" t="s">
        <v>123</v>
      </c>
      <c r="C27" s="29">
        <v>392058</v>
      </c>
      <c r="D27" s="29">
        <v>392058</v>
      </c>
      <c r="E27" s="29">
        <v>392058</v>
      </c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ht="18.75" customHeight="1" spans="1:15">
      <c r="A28" s="191" t="s">
        <v>124</v>
      </c>
      <c r="B28" s="227" t="s">
        <v>123</v>
      </c>
      <c r="C28" s="29">
        <v>392058</v>
      </c>
      <c r="D28" s="29">
        <v>392058</v>
      </c>
      <c r="E28" s="29">
        <v>392058</v>
      </c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ht="18.75" customHeight="1" spans="1:15">
      <c r="A29" s="144" t="s">
        <v>125</v>
      </c>
      <c r="B29" s="174" t="s">
        <v>126</v>
      </c>
      <c r="C29" s="29">
        <v>321216.48</v>
      </c>
      <c r="D29" s="29">
        <v>321216.48</v>
      </c>
      <c r="E29" s="29">
        <v>321216.48</v>
      </c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ht="18.75" customHeight="1" spans="1:15">
      <c r="A30" s="189" t="s">
        <v>127</v>
      </c>
      <c r="B30" s="226" t="s">
        <v>128</v>
      </c>
      <c r="C30" s="29">
        <v>321216.48</v>
      </c>
      <c r="D30" s="29">
        <v>321216.48</v>
      </c>
      <c r="E30" s="29">
        <v>321216.48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ht="18.75" customHeight="1" spans="1:15">
      <c r="A31" s="191" t="s">
        <v>129</v>
      </c>
      <c r="B31" s="227" t="s">
        <v>130</v>
      </c>
      <c r="C31" s="29">
        <v>321216.48</v>
      </c>
      <c r="D31" s="29">
        <v>321216.48</v>
      </c>
      <c r="E31" s="29">
        <v>321216.48</v>
      </c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ht="18.75" customHeight="1" spans="1:15">
      <c r="A32" s="193" t="s">
        <v>131</v>
      </c>
      <c r="B32" s="194" t="s">
        <v>131</v>
      </c>
      <c r="C32" s="29">
        <v>10012152.3</v>
      </c>
      <c r="D32" s="29">
        <v>10012152.3</v>
      </c>
      <c r="E32" s="29">
        <v>4866013.45</v>
      </c>
      <c r="F32" s="29">
        <v>5146138.85</v>
      </c>
      <c r="G32" s="29"/>
      <c r="H32" s="29"/>
      <c r="I32" s="29"/>
      <c r="J32" s="29"/>
      <c r="K32" s="29"/>
      <c r="L32" s="29"/>
      <c r="M32" s="29"/>
      <c r="N32" s="29"/>
      <c r="O32" s="29"/>
    </row>
  </sheetData>
  <mergeCells count="11">
    <mergeCell ref="A3:O3"/>
    <mergeCell ref="A4:L4"/>
    <mergeCell ref="D5:F5"/>
    <mergeCell ref="J5:O5"/>
    <mergeCell ref="A32:B32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18" activePane="bottomLeft" state="frozen"/>
      <selection/>
      <selection pane="bottomLeft" activeCell="A1" sqref="A1"/>
    </sheetView>
  </sheetViews>
  <sheetFormatPr defaultColWidth="9.14444444444444" defaultRowHeight="14.25" customHeight="1" outlineLevelCol="3"/>
  <cols>
    <col min="1" max="1" width="39.2888888888889" customWidth="1"/>
    <col min="2" max="2" width="30.8444444444444" customWidth="1"/>
    <col min="3" max="3" width="35.8444444444444" customWidth="1"/>
    <col min="4" max="4" width="29.8444444444444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6" t="s">
        <v>132</v>
      </c>
    </row>
    <row r="3" ht="36" customHeight="1" spans="1:4">
      <c r="A3" s="4" t="str">
        <f>"2025"&amp;"年部门财政拨款收支预算总表"</f>
        <v>2025年部门财政拨款收支预算总表</v>
      </c>
      <c r="B3" s="172"/>
      <c r="C3" s="172"/>
      <c r="D3" s="172"/>
    </row>
    <row r="4" ht="18.75" customHeight="1" spans="1:4">
      <c r="A4" s="6" t="str">
        <f>"单位名称："&amp;"临沧市临翔区医疗保障局"</f>
        <v>单位名称：临沧市临翔区医疗保障局</v>
      </c>
      <c r="B4" s="173"/>
      <c r="C4" s="173"/>
      <c r="D4" s="46" t="s">
        <v>1</v>
      </c>
    </row>
    <row r="5" ht="18.75" customHeight="1" spans="1:4">
      <c r="A5" s="25" t="s">
        <v>2</v>
      </c>
      <c r="B5" s="27"/>
      <c r="C5" s="25" t="s">
        <v>3</v>
      </c>
      <c r="D5" s="27"/>
    </row>
    <row r="6" ht="18.75" customHeight="1" spans="1:4">
      <c r="A6" s="36" t="s">
        <v>4</v>
      </c>
      <c r="B6" s="120" t="str">
        <f t="shared" ref="B6:D6" si="0">"2025"&amp;"年预算数"</f>
        <v>2025年预算数</v>
      </c>
      <c r="C6" s="36" t="s">
        <v>133</v>
      </c>
      <c r="D6" s="120" t="str">
        <f t="shared" si="0"/>
        <v>2025年预算数</v>
      </c>
    </row>
    <row r="7" ht="18.75" customHeight="1" spans="1:4">
      <c r="A7" s="38"/>
      <c r="B7" s="13"/>
      <c r="C7" s="38"/>
      <c r="D7" s="13"/>
    </row>
    <row r="8" ht="18.75" customHeight="1" spans="1:4">
      <c r="A8" s="174" t="s">
        <v>134</v>
      </c>
      <c r="B8" s="29">
        <v>9925420.65</v>
      </c>
      <c r="C8" s="16" t="s">
        <v>135</v>
      </c>
      <c r="D8" s="29">
        <v>10012152.3</v>
      </c>
    </row>
    <row r="9" ht="18.75" customHeight="1" spans="1:4">
      <c r="A9" s="175" t="s">
        <v>136</v>
      </c>
      <c r="B9" s="29">
        <v>9925420.65</v>
      </c>
      <c r="C9" s="16" t="s">
        <v>137</v>
      </c>
      <c r="D9" s="29"/>
    </row>
    <row r="10" ht="18.75" customHeight="1" spans="1:4">
      <c r="A10" s="175" t="s">
        <v>138</v>
      </c>
      <c r="B10" s="29"/>
      <c r="C10" s="16" t="s">
        <v>139</v>
      </c>
      <c r="D10" s="29"/>
    </row>
    <row r="11" ht="18.75" customHeight="1" spans="1:4">
      <c r="A11" s="175" t="s">
        <v>140</v>
      </c>
      <c r="B11" s="29"/>
      <c r="C11" s="16" t="s">
        <v>141</v>
      </c>
      <c r="D11" s="29"/>
    </row>
    <row r="12" ht="18.75" customHeight="1" spans="1:4">
      <c r="A12" s="176" t="s">
        <v>142</v>
      </c>
      <c r="B12" s="29">
        <v>86731.65</v>
      </c>
      <c r="C12" s="177" t="s">
        <v>143</v>
      </c>
      <c r="D12" s="29"/>
    </row>
    <row r="13" ht="18.75" customHeight="1" spans="1:4">
      <c r="A13" s="178" t="s">
        <v>136</v>
      </c>
      <c r="B13" s="29">
        <v>86731.65</v>
      </c>
      <c r="C13" s="179" t="s">
        <v>144</v>
      </c>
      <c r="D13" s="29"/>
    </row>
    <row r="14" ht="18.75" customHeight="1" spans="1:4">
      <c r="A14" s="178" t="s">
        <v>138</v>
      </c>
      <c r="B14" s="29"/>
      <c r="C14" s="179" t="s">
        <v>145</v>
      </c>
      <c r="D14" s="29"/>
    </row>
    <row r="15" ht="18.75" customHeight="1" spans="1:4">
      <c r="A15" s="178" t="s">
        <v>140</v>
      </c>
      <c r="B15" s="29"/>
      <c r="C15" s="179" t="s">
        <v>146</v>
      </c>
      <c r="D15" s="29"/>
    </row>
    <row r="16" ht="18.75" customHeight="1" spans="1:4">
      <c r="A16" s="178" t="s">
        <v>26</v>
      </c>
      <c r="B16" s="29"/>
      <c r="C16" s="179" t="s">
        <v>147</v>
      </c>
      <c r="D16" s="29">
        <v>496784.02</v>
      </c>
    </row>
    <row r="17" ht="18.75" customHeight="1" spans="1:4">
      <c r="A17" s="178" t="s">
        <v>26</v>
      </c>
      <c r="B17" s="29" t="s">
        <v>26</v>
      </c>
      <c r="C17" s="179" t="s">
        <v>148</v>
      </c>
      <c r="D17" s="29">
        <v>9194151.8</v>
      </c>
    </row>
    <row r="18" ht="18.75" customHeight="1" spans="1:4">
      <c r="A18" s="180" t="s">
        <v>26</v>
      </c>
      <c r="B18" s="29" t="s">
        <v>26</v>
      </c>
      <c r="C18" s="179" t="s">
        <v>149</v>
      </c>
      <c r="D18" s="29"/>
    </row>
    <row r="19" ht="18.75" customHeight="1" spans="1:4">
      <c r="A19" s="180" t="s">
        <v>26</v>
      </c>
      <c r="B19" s="29" t="s">
        <v>26</v>
      </c>
      <c r="C19" s="179" t="s">
        <v>150</v>
      </c>
      <c r="D19" s="29"/>
    </row>
    <row r="20" ht="18.75" customHeight="1" spans="1:4">
      <c r="A20" s="181" t="s">
        <v>26</v>
      </c>
      <c r="B20" s="29" t="s">
        <v>26</v>
      </c>
      <c r="C20" s="179" t="s">
        <v>151</v>
      </c>
      <c r="D20" s="29"/>
    </row>
    <row r="21" ht="18.75" customHeight="1" spans="1:4">
      <c r="A21" s="181" t="s">
        <v>26</v>
      </c>
      <c r="B21" s="29" t="s">
        <v>26</v>
      </c>
      <c r="C21" s="179" t="s">
        <v>152</v>
      </c>
      <c r="D21" s="29"/>
    </row>
    <row r="22" ht="18.75" customHeight="1" spans="1:4">
      <c r="A22" s="181" t="s">
        <v>26</v>
      </c>
      <c r="B22" s="29" t="s">
        <v>26</v>
      </c>
      <c r="C22" s="179" t="s">
        <v>153</v>
      </c>
      <c r="D22" s="29"/>
    </row>
    <row r="23" ht="18.75" customHeight="1" spans="1:4">
      <c r="A23" s="181" t="s">
        <v>26</v>
      </c>
      <c r="B23" s="29" t="s">
        <v>26</v>
      </c>
      <c r="C23" s="179" t="s">
        <v>154</v>
      </c>
      <c r="D23" s="29"/>
    </row>
    <row r="24" ht="18.75" customHeight="1" spans="1:4">
      <c r="A24" s="181" t="s">
        <v>26</v>
      </c>
      <c r="B24" s="29" t="s">
        <v>26</v>
      </c>
      <c r="C24" s="179" t="s">
        <v>155</v>
      </c>
      <c r="D24" s="29"/>
    </row>
    <row r="25" ht="18.75" customHeight="1" spans="1:4">
      <c r="A25" s="181" t="s">
        <v>26</v>
      </c>
      <c r="B25" s="29" t="s">
        <v>26</v>
      </c>
      <c r="C25" s="179" t="s">
        <v>156</v>
      </c>
      <c r="D25" s="29"/>
    </row>
    <row r="26" ht="18.75" customHeight="1" spans="1:4">
      <c r="A26" s="181" t="s">
        <v>26</v>
      </c>
      <c r="B26" s="29" t="s">
        <v>26</v>
      </c>
      <c r="C26" s="179" t="s">
        <v>157</v>
      </c>
      <c r="D26" s="29"/>
    </row>
    <row r="27" ht="18.75" customHeight="1" spans="1:4">
      <c r="A27" s="181" t="s">
        <v>26</v>
      </c>
      <c r="B27" s="29" t="s">
        <v>26</v>
      </c>
      <c r="C27" s="179" t="s">
        <v>158</v>
      </c>
      <c r="D27" s="29">
        <v>321216.48</v>
      </c>
    </row>
    <row r="28" ht="18.75" customHeight="1" spans="1:4">
      <c r="A28" s="181" t="s">
        <v>26</v>
      </c>
      <c r="B28" s="29" t="s">
        <v>26</v>
      </c>
      <c r="C28" s="179" t="s">
        <v>159</v>
      </c>
      <c r="D28" s="29"/>
    </row>
    <row r="29" ht="18.75" customHeight="1" spans="1:4">
      <c r="A29" s="181" t="s">
        <v>26</v>
      </c>
      <c r="B29" s="29" t="s">
        <v>26</v>
      </c>
      <c r="C29" s="179" t="s">
        <v>160</v>
      </c>
      <c r="D29" s="29"/>
    </row>
    <row r="30" ht="18.75" customHeight="1" spans="1:4">
      <c r="A30" s="181" t="s">
        <v>26</v>
      </c>
      <c r="B30" s="29" t="s">
        <v>26</v>
      </c>
      <c r="C30" s="179" t="s">
        <v>161</v>
      </c>
      <c r="D30" s="29"/>
    </row>
    <row r="31" ht="18.75" customHeight="1" spans="1:4">
      <c r="A31" s="181" t="s">
        <v>26</v>
      </c>
      <c r="B31" s="29" t="s">
        <v>26</v>
      </c>
      <c r="C31" s="179" t="s">
        <v>162</v>
      </c>
      <c r="D31" s="29"/>
    </row>
    <row r="32" ht="18.75" customHeight="1" spans="1:4">
      <c r="A32" s="182" t="s">
        <v>26</v>
      </c>
      <c r="B32" s="29" t="s">
        <v>26</v>
      </c>
      <c r="C32" s="179" t="s">
        <v>163</v>
      </c>
      <c r="D32" s="29"/>
    </row>
    <row r="33" ht="18.75" customHeight="1" spans="1:4">
      <c r="A33" s="182" t="s">
        <v>26</v>
      </c>
      <c r="B33" s="29" t="s">
        <v>26</v>
      </c>
      <c r="C33" s="179" t="s">
        <v>164</v>
      </c>
      <c r="D33" s="29"/>
    </row>
    <row r="34" ht="18.75" customHeight="1" spans="1:4">
      <c r="A34" s="182" t="s">
        <v>26</v>
      </c>
      <c r="B34" s="29" t="s">
        <v>26</v>
      </c>
      <c r="C34" s="179" t="s">
        <v>165</v>
      </c>
      <c r="D34" s="29"/>
    </row>
    <row r="35" ht="18.75" customHeight="1" spans="1:4">
      <c r="A35" s="182"/>
      <c r="B35" s="29"/>
      <c r="C35" s="179" t="s">
        <v>166</v>
      </c>
      <c r="D35" s="29"/>
    </row>
    <row r="36" ht="18.75" customHeight="1" spans="1:4">
      <c r="A36" s="182" t="s">
        <v>26</v>
      </c>
      <c r="B36" s="29" t="s">
        <v>26</v>
      </c>
      <c r="C36" s="179" t="s">
        <v>167</v>
      </c>
      <c r="D36" s="29"/>
    </row>
    <row r="37" ht="18.75" customHeight="1" spans="1:4">
      <c r="A37" s="57" t="s">
        <v>168</v>
      </c>
      <c r="B37" s="183">
        <v>10012152.3</v>
      </c>
      <c r="C37" s="184" t="s">
        <v>52</v>
      </c>
      <c r="D37" s="183">
        <v>10012152.3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2"/>
  <sheetViews>
    <sheetView showZeros="0" workbookViewId="0">
      <pane ySplit="1" topLeftCell="A12" activePane="bottomLeft" state="frozen"/>
      <selection/>
      <selection pane="bottomLeft" activeCell="A1" sqref="A1"/>
    </sheetView>
  </sheetViews>
  <sheetFormatPr defaultColWidth="9.14444444444444" defaultRowHeight="14.25" customHeight="1" outlineLevelCol="6"/>
  <cols>
    <col min="1" max="1" width="20.1444444444444" customWidth="1"/>
    <col min="2" max="2" width="44" customWidth="1"/>
    <col min="3" max="3" width="24.2888888888889" customWidth="1"/>
    <col min="4" max="4" width="20.4222222222222" customWidth="1"/>
    <col min="5" max="7" width="24.288888888888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63"/>
      <c r="F2" s="59"/>
      <c r="G2" s="46" t="s">
        <v>169</v>
      </c>
    </row>
    <row r="3" ht="39" customHeight="1" spans="1:7">
      <c r="A3" s="4" t="str">
        <f>"2025"&amp;"年一般公共预算支出预算表（按功能科目分类）"</f>
        <v>2025年一般公共预算支出预算表（按功能科目分类）</v>
      </c>
      <c r="B3" s="164"/>
      <c r="C3" s="164"/>
      <c r="D3" s="164"/>
      <c r="E3" s="164"/>
      <c r="F3" s="164"/>
      <c r="G3" s="164"/>
    </row>
    <row r="4" ht="18" customHeight="1" spans="1:7">
      <c r="A4" s="165" t="str">
        <f>"单位名称："&amp;"临沧市临翔区医疗保障局"</f>
        <v>单位名称：临沧市临翔区医疗保障局</v>
      </c>
      <c r="B4" s="30"/>
      <c r="C4" s="35"/>
      <c r="D4" s="35"/>
      <c r="E4" s="35"/>
      <c r="F4" s="115"/>
      <c r="G4" s="46" t="s">
        <v>1</v>
      </c>
    </row>
    <row r="5" ht="20.25" customHeight="1" spans="1:7">
      <c r="A5" s="166" t="s">
        <v>170</v>
      </c>
      <c r="B5" s="167"/>
      <c r="C5" s="120" t="s">
        <v>56</v>
      </c>
      <c r="D5" s="147" t="s">
        <v>76</v>
      </c>
      <c r="E5" s="26"/>
      <c r="F5" s="27"/>
      <c r="G5" s="136" t="s">
        <v>77</v>
      </c>
    </row>
    <row r="6" ht="20.25" customHeight="1" spans="1:7">
      <c r="A6" s="168" t="s">
        <v>74</v>
      </c>
      <c r="B6" s="168" t="s">
        <v>75</v>
      </c>
      <c r="C6" s="38"/>
      <c r="D6" s="65" t="s">
        <v>58</v>
      </c>
      <c r="E6" s="65" t="s">
        <v>171</v>
      </c>
      <c r="F6" s="65" t="s">
        <v>172</v>
      </c>
      <c r="G6" s="98"/>
    </row>
    <row r="7" ht="19.5" customHeight="1" spans="1:7">
      <c r="A7" s="168" t="s">
        <v>173</v>
      </c>
      <c r="B7" s="168" t="s">
        <v>174</v>
      </c>
      <c r="C7" s="168" t="s">
        <v>175</v>
      </c>
      <c r="D7" s="65">
        <v>4</v>
      </c>
      <c r="E7" s="171" t="s">
        <v>176</v>
      </c>
      <c r="F7" s="171" t="s">
        <v>177</v>
      </c>
      <c r="G7" s="168" t="s">
        <v>178</v>
      </c>
    </row>
    <row r="8" ht="18" customHeight="1" spans="1:7">
      <c r="A8" s="31" t="s">
        <v>85</v>
      </c>
      <c r="B8" s="31" t="s">
        <v>86</v>
      </c>
      <c r="C8" s="29">
        <v>496784.02</v>
      </c>
      <c r="D8" s="29">
        <v>496784.02</v>
      </c>
      <c r="E8" s="29">
        <v>496784.02</v>
      </c>
      <c r="F8" s="29"/>
      <c r="G8" s="29"/>
    </row>
    <row r="9" ht="18" customHeight="1" spans="1:7">
      <c r="A9" s="131" t="s">
        <v>87</v>
      </c>
      <c r="B9" s="131" t="s">
        <v>88</v>
      </c>
      <c r="C9" s="29">
        <v>493834.44</v>
      </c>
      <c r="D9" s="29">
        <v>493834.44</v>
      </c>
      <c r="E9" s="29">
        <v>493834.44</v>
      </c>
      <c r="F9" s="29"/>
      <c r="G9" s="29"/>
    </row>
    <row r="10" ht="18" customHeight="1" spans="1:7">
      <c r="A10" s="132" t="s">
        <v>89</v>
      </c>
      <c r="B10" s="132" t="s">
        <v>90</v>
      </c>
      <c r="C10" s="29">
        <v>65545.8</v>
      </c>
      <c r="D10" s="29">
        <v>65545.8</v>
      </c>
      <c r="E10" s="29">
        <v>65545.8</v>
      </c>
      <c r="F10" s="29"/>
      <c r="G10" s="29"/>
    </row>
    <row r="11" ht="18" customHeight="1" spans="1:7">
      <c r="A11" s="132" t="s">
        <v>91</v>
      </c>
      <c r="B11" s="132" t="s">
        <v>92</v>
      </c>
      <c r="C11" s="29">
        <v>428288.64</v>
      </c>
      <c r="D11" s="29">
        <v>428288.64</v>
      </c>
      <c r="E11" s="29">
        <v>428288.64</v>
      </c>
      <c r="F11" s="29"/>
      <c r="G11" s="29"/>
    </row>
    <row r="12" ht="18" customHeight="1" spans="1:7">
      <c r="A12" s="131" t="s">
        <v>93</v>
      </c>
      <c r="B12" s="131" t="s">
        <v>94</v>
      </c>
      <c r="C12" s="29">
        <v>2949.58</v>
      </c>
      <c r="D12" s="29">
        <v>2949.58</v>
      </c>
      <c r="E12" s="29">
        <v>2949.58</v>
      </c>
      <c r="F12" s="29"/>
      <c r="G12" s="29"/>
    </row>
    <row r="13" ht="18" customHeight="1" spans="1:7">
      <c r="A13" s="132" t="s">
        <v>95</v>
      </c>
      <c r="B13" s="132" t="s">
        <v>94</v>
      </c>
      <c r="C13" s="29">
        <v>2949.58</v>
      </c>
      <c r="D13" s="29">
        <v>2949.58</v>
      </c>
      <c r="E13" s="29">
        <v>2949.58</v>
      </c>
      <c r="F13" s="29"/>
      <c r="G13" s="29"/>
    </row>
    <row r="14" ht="18" customHeight="1" spans="1:7">
      <c r="A14" s="31" t="s">
        <v>96</v>
      </c>
      <c r="B14" s="31" t="s">
        <v>97</v>
      </c>
      <c r="C14" s="29">
        <v>9194151.8</v>
      </c>
      <c r="D14" s="29">
        <v>4048012.95</v>
      </c>
      <c r="E14" s="29">
        <v>3660795.61</v>
      </c>
      <c r="F14" s="29">
        <v>387217.34</v>
      </c>
      <c r="G14" s="29">
        <v>5146138.85</v>
      </c>
    </row>
    <row r="15" ht="18" customHeight="1" spans="1:7">
      <c r="A15" s="131" t="s">
        <v>98</v>
      </c>
      <c r="B15" s="131" t="s">
        <v>99</v>
      </c>
      <c r="C15" s="29">
        <v>289461.61</v>
      </c>
      <c r="D15" s="29">
        <v>289461.61</v>
      </c>
      <c r="E15" s="29">
        <v>289461.61</v>
      </c>
      <c r="F15" s="29"/>
      <c r="G15" s="29"/>
    </row>
    <row r="16" ht="18" customHeight="1" spans="1:7">
      <c r="A16" s="132" t="s">
        <v>100</v>
      </c>
      <c r="B16" s="132" t="s">
        <v>101</v>
      </c>
      <c r="C16" s="29">
        <v>167509.16</v>
      </c>
      <c r="D16" s="29">
        <v>167509.16</v>
      </c>
      <c r="E16" s="29">
        <v>167509.16</v>
      </c>
      <c r="F16" s="29"/>
      <c r="G16" s="29"/>
    </row>
    <row r="17" ht="18" customHeight="1" spans="1:7">
      <c r="A17" s="132" t="s">
        <v>102</v>
      </c>
      <c r="B17" s="132" t="s">
        <v>103</v>
      </c>
      <c r="C17" s="29">
        <v>22543.92</v>
      </c>
      <c r="D17" s="29">
        <v>22543.92</v>
      </c>
      <c r="E17" s="29">
        <v>22543.92</v>
      </c>
      <c r="F17" s="29"/>
      <c r="G17" s="29"/>
    </row>
    <row r="18" ht="18" customHeight="1" spans="1:7">
      <c r="A18" s="132" t="s">
        <v>104</v>
      </c>
      <c r="B18" s="132" t="s">
        <v>105</v>
      </c>
      <c r="C18" s="29">
        <v>87442.92</v>
      </c>
      <c r="D18" s="29">
        <v>87442.92</v>
      </c>
      <c r="E18" s="29">
        <v>87442.92</v>
      </c>
      <c r="F18" s="29"/>
      <c r="G18" s="29"/>
    </row>
    <row r="19" ht="18" customHeight="1" spans="1:7">
      <c r="A19" s="132" t="s">
        <v>106</v>
      </c>
      <c r="B19" s="132" t="s">
        <v>107</v>
      </c>
      <c r="C19" s="29">
        <v>11965.61</v>
      </c>
      <c r="D19" s="29">
        <v>11965.61</v>
      </c>
      <c r="E19" s="29">
        <v>11965.61</v>
      </c>
      <c r="F19" s="29"/>
      <c r="G19" s="29"/>
    </row>
    <row r="20" ht="18" customHeight="1" spans="1:7">
      <c r="A20" s="131" t="s">
        <v>108</v>
      </c>
      <c r="B20" s="131" t="s">
        <v>109</v>
      </c>
      <c r="C20" s="29">
        <v>5009407.2</v>
      </c>
      <c r="D20" s="29"/>
      <c r="E20" s="29"/>
      <c r="F20" s="29"/>
      <c r="G20" s="29">
        <v>5009407.2</v>
      </c>
    </row>
    <row r="21" ht="18" customHeight="1" spans="1:7">
      <c r="A21" s="132" t="s">
        <v>110</v>
      </c>
      <c r="B21" s="132" t="s">
        <v>111</v>
      </c>
      <c r="C21" s="29">
        <v>5009407.2</v>
      </c>
      <c r="D21" s="29"/>
      <c r="E21" s="29"/>
      <c r="F21" s="29"/>
      <c r="G21" s="29">
        <v>5009407.2</v>
      </c>
    </row>
    <row r="22" ht="18" customHeight="1" spans="1:7">
      <c r="A22" s="131" t="s">
        <v>112</v>
      </c>
      <c r="B22" s="131" t="s">
        <v>113</v>
      </c>
      <c r="C22" s="29">
        <v>120000</v>
      </c>
      <c r="D22" s="29">
        <v>120000</v>
      </c>
      <c r="E22" s="29">
        <v>120000</v>
      </c>
      <c r="F22" s="29"/>
      <c r="G22" s="29"/>
    </row>
    <row r="23" ht="18" customHeight="1" spans="1:7">
      <c r="A23" s="132" t="s">
        <v>114</v>
      </c>
      <c r="B23" s="132" t="s">
        <v>115</v>
      </c>
      <c r="C23" s="29">
        <v>120000</v>
      </c>
      <c r="D23" s="29">
        <v>120000</v>
      </c>
      <c r="E23" s="29">
        <v>120000</v>
      </c>
      <c r="F23" s="29"/>
      <c r="G23" s="29"/>
    </row>
    <row r="24" ht="18" customHeight="1" spans="1:7">
      <c r="A24" s="131" t="s">
        <v>116</v>
      </c>
      <c r="B24" s="131" t="s">
        <v>117</v>
      </c>
      <c r="C24" s="29">
        <v>3383224.99</v>
      </c>
      <c r="D24" s="29">
        <v>3246493.34</v>
      </c>
      <c r="E24" s="29">
        <v>2859276</v>
      </c>
      <c r="F24" s="29">
        <v>387217.34</v>
      </c>
      <c r="G24" s="29">
        <v>136731.65</v>
      </c>
    </row>
    <row r="25" ht="18" customHeight="1" spans="1:7">
      <c r="A25" s="132" t="s">
        <v>118</v>
      </c>
      <c r="B25" s="132" t="s">
        <v>119</v>
      </c>
      <c r="C25" s="29">
        <v>3246493.34</v>
      </c>
      <c r="D25" s="29">
        <v>3246493.34</v>
      </c>
      <c r="E25" s="29">
        <v>2859276</v>
      </c>
      <c r="F25" s="29">
        <v>387217.34</v>
      </c>
      <c r="G25" s="29"/>
    </row>
    <row r="26" ht="18" customHeight="1" spans="1:7">
      <c r="A26" s="132" t="s">
        <v>120</v>
      </c>
      <c r="B26" s="132" t="s">
        <v>121</v>
      </c>
      <c r="C26" s="29">
        <v>136731.65</v>
      </c>
      <c r="D26" s="29"/>
      <c r="E26" s="29"/>
      <c r="F26" s="29"/>
      <c r="G26" s="29">
        <v>136731.65</v>
      </c>
    </row>
    <row r="27" ht="18" customHeight="1" spans="1:7">
      <c r="A27" s="131" t="s">
        <v>122</v>
      </c>
      <c r="B27" s="131" t="s">
        <v>123</v>
      </c>
      <c r="C27" s="29">
        <v>392058</v>
      </c>
      <c r="D27" s="29">
        <v>392058</v>
      </c>
      <c r="E27" s="29">
        <v>392058</v>
      </c>
      <c r="F27" s="29"/>
      <c r="G27" s="29"/>
    </row>
    <row r="28" ht="18" customHeight="1" spans="1:7">
      <c r="A28" s="132" t="s">
        <v>124</v>
      </c>
      <c r="B28" s="132" t="s">
        <v>123</v>
      </c>
      <c r="C28" s="29">
        <v>392058</v>
      </c>
      <c r="D28" s="29">
        <v>392058</v>
      </c>
      <c r="E28" s="29">
        <v>392058</v>
      </c>
      <c r="F28" s="29"/>
      <c r="G28" s="29"/>
    </row>
    <row r="29" ht="18" customHeight="1" spans="1:7">
      <c r="A29" s="31" t="s">
        <v>125</v>
      </c>
      <c r="B29" s="31" t="s">
        <v>126</v>
      </c>
      <c r="C29" s="29">
        <v>321216.48</v>
      </c>
      <c r="D29" s="29">
        <v>321216.48</v>
      </c>
      <c r="E29" s="29">
        <v>321216.48</v>
      </c>
      <c r="F29" s="29"/>
      <c r="G29" s="29"/>
    </row>
    <row r="30" ht="18" customHeight="1" spans="1:7">
      <c r="A30" s="131" t="s">
        <v>127</v>
      </c>
      <c r="B30" s="131" t="s">
        <v>128</v>
      </c>
      <c r="C30" s="29">
        <v>321216.48</v>
      </c>
      <c r="D30" s="29">
        <v>321216.48</v>
      </c>
      <c r="E30" s="29">
        <v>321216.48</v>
      </c>
      <c r="F30" s="29"/>
      <c r="G30" s="29"/>
    </row>
    <row r="31" ht="18" customHeight="1" spans="1:7">
      <c r="A31" s="132" t="s">
        <v>129</v>
      </c>
      <c r="B31" s="132" t="s">
        <v>130</v>
      </c>
      <c r="C31" s="29">
        <v>321216.48</v>
      </c>
      <c r="D31" s="29">
        <v>321216.48</v>
      </c>
      <c r="E31" s="29">
        <v>321216.48</v>
      </c>
      <c r="F31" s="29"/>
      <c r="G31" s="29"/>
    </row>
    <row r="32" ht="18" customHeight="1" spans="1:7">
      <c r="A32" s="169" t="s">
        <v>131</v>
      </c>
      <c r="B32" s="170" t="s">
        <v>131</v>
      </c>
      <c r="C32" s="29">
        <v>10012152.3</v>
      </c>
      <c r="D32" s="29">
        <v>4866013.45</v>
      </c>
      <c r="E32" s="29">
        <v>4478796.11</v>
      </c>
      <c r="F32" s="29">
        <v>387217.34</v>
      </c>
      <c r="G32" s="29">
        <v>5146138.85</v>
      </c>
    </row>
  </sheetData>
  <mergeCells count="7">
    <mergeCell ref="A3:G3"/>
    <mergeCell ref="A4:E4"/>
    <mergeCell ref="A5:B5"/>
    <mergeCell ref="D5:F5"/>
    <mergeCell ref="A32:B32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444444444444" defaultRowHeight="14.25" customHeight="1" outlineLevelCol="6"/>
  <cols>
    <col min="1" max="1" width="23.5666666666667" customWidth="1"/>
    <col min="2" max="7" width="22.8444444444444" customWidth="1"/>
  </cols>
  <sheetData>
    <row r="1" customHeight="1" spans="1:7">
      <c r="A1" s="152"/>
      <c r="B1" s="152"/>
      <c r="C1" s="152"/>
      <c r="D1" s="152"/>
      <c r="E1" s="152"/>
      <c r="F1" s="152"/>
      <c r="G1" s="152"/>
    </row>
    <row r="2" ht="15" customHeight="1" spans="1:7">
      <c r="A2" s="153"/>
      <c r="B2" s="154"/>
      <c r="C2" s="155"/>
      <c r="D2" s="68"/>
      <c r="G2" s="94" t="s">
        <v>179</v>
      </c>
    </row>
    <row r="3" ht="39" customHeight="1" spans="1:7">
      <c r="A3" s="141" t="str">
        <f>"2025"&amp;"年“三公”经费支出预算表"</f>
        <v>2025年“三公”经费支出预算表</v>
      </c>
      <c r="B3" s="53"/>
      <c r="C3" s="53"/>
      <c r="D3" s="53"/>
      <c r="E3" s="53"/>
      <c r="F3" s="53"/>
      <c r="G3" s="53"/>
    </row>
    <row r="4" ht="18.75" customHeight="1" spans="1:7">
      <c r="A4" s="42" t="str">
        <f>"单位名称："&amp;"临沧市临翔区医疗保障局"</f>
        <v>单位名称：临沧市临翔区医疗保障局</v>
      </c>
      <c r="B4" s="154"/>
      <c r="C4" s="155"/>
      <c r="D4" s="68"/>
      <c r="E4" s="35"/>
      <c r="G4" s="94" t="s">
        <v>180</v>
      </c>
    </row>
    <row r="5" ht="18.75" customHeight="1" spans="1:7">
      <c r="A5" s="8" t="s">
        <v>181</v>
      </c>
      <c r="B5" s="8" t="s">
        <v>182</v>
      </c>
      <c r="C5" s="36" t="s">
        <v>183</v>
      </c>
      <c r="D5" s="25" t="s">
        <v>184</v>
      </c>
      <c r="E5" s="26"/>
      <c r="F5" s="27"/>
      <c r="G5" s="36" t="s">
        <v>185</v>
      </c>
    </row>
    <row r="6" ht="18.75" customHeight="1" spans="1:7">
      <c r="A6" s="12"/>
      <c r="B6" s="156"/>
      <c r="C6" s="38"/>
      <c r="D6" s="65" t="s">
        <v>58</v>
      </c>
      <c r="E6" s="65" t="s">
        <v>186</v>
      </c>
      <c r="F6" s="65" t="s">
        <v>187</v>
      </c>
      <c r="G6" s="38"/>
    </row>
    <row r="7" ht="18.75" customHeight="1" spans="1:7">
      <c r="A7" s="157" t="s">
        <v>56</v>
      </c>
      <c r="B7" s="158">
        <v>1</v>
      </c>
      <c r="C7" s="159">
        <v>2</v>
      </c>
      <c r="D7" s="160">
        <v>3</v>
      </c>
      <c r="E7" s="160">
        <v>4</v>
      </c>
      <c r="F7" s="160">
        <v>5</v>
      </c>
      <c r="G7" s="159">
        <v>6</v>
      </c>
    </row>
    <row r="8" ht="18.75" customHeight="1" spans="1:7">
      <c r="A8" s="157" t="s">
        <v>56</v>
      </c>
      <c r="B8" s="161">
        <v>30000</v>
      </c>
      <c r="C8" s="161"/>
      <c r="D8" s="161">
        <v>25000</v>
      </c>
      <c r="E8" s="161"/>
      <c r="F8" s="161">
        <v>25000</v>
      </c>
      <c r="G8" s="161">
        <v>5000</v>
      </c>
    </row>
    <row r="9" ht="18.75" customHeight="1" spans="1:7">
      <c r="A9" s="162" t="s">
        <v>188</v>
      </c>
      <c r="B9" s="161"/>
      <c r="C9" s="161"/>
      <c r="D9" s="161"/>
      <c r="E9" s="161"/>
      <c r="F9" s="161"/>
      <c r="G9" s="161"/>
    </row>
    <row r="10" ht="18.75" customHeight="1" spans="1:7">
      <c r="A10" s="162" t="s">
        <v>189</v>
      </c>
      <c r="B10" s="161">
        <v>30000</v>
      </c>
      <c r="C10" s="161"/>
      <c r="D10" s="161">
        <v>25000</v>
      </c>
      <c r="E10" s="161"/>
      <c r="F10" s="161">
        <v>25000</v>
      </c>
      <c r="G10" s="161">
        <v>5000</v>
      </c>
    </row>
    <row r="11" ht="18.75" customHeight="1" spans="1:7">
      <c r="A11" s="162" t="s">
        <v>190</v>
      </c>
      <c r="B11" s="161"/>
      <c r="C11" s="161"/>
      <c r="D11" s="161"/>
      <c r="E11" s="161"/>
      <c r="F11" s="161"/>
      <c r="G11" s="161"/>
    </row>
    <row r="12" ht="18.75" customHeight="1" spans="1:7">
      <c r="A12" s="162" t="s">
        <v>191</v>
      </c>
      <c r="B12" s="161"/>
      <c r="C12" s="161"/>
      <c r="D12" s="161"/>
      <c r="E12" s="161"/>
      <c r="F12" s="161"/>
      <c r="G12" s="161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9"/>
  <sheetViews>
    <sheetView showZeros="0" topLeftCell="C1" workbookViewId="0">
      <pane ySplit="1" topLeftCell="A15" activePane="bottomLeft" state="frozen"/>
      <selection/>
      <selection pane="bottomLeft" activeCell="L70" sqref="L70"/>
    </sheetView>
  </sheetViews>
  <sheetFormatPr defaultColWidth="9.14444444444444" defaultRowHeight="14.25" customHeight="1"/>
  <cols>
    <col min="1" max="1" width="32.8444444444444" customWidth="1"/>
    <col min="2" max="2" width="25.4222222222222" customWidth="1"/>
    <col min="3" max="3" width="26.5666666666667" customWidth="1"/>
    <col min="4" max="4" width="10.1444444444444" customWidth="1"/>
    <col min="5" max="5" width="28.5888888888889" customWidth="1"/>
    <col min="6" max="6" width="10.2888888888889" customWidth="1"/>
    <col min="7" max="7" width="23" customWidth="1"/>
    <col min="8" max="21" width="19.8444444444444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39"/>
      <c r="D2" s="140"/>
      <c r="E2" s="140"/>
      <c r="F2" s="140"/>
      <c r="G2" s="140"/>
      <c r="H2" s="71"/>
      <c r="I2" s="71"/>
      <c r="J2" s="71"/>
      <c r="K2" s="71"/>
      <c r="L2" s="71"/>
      <c r="M2" s="71"/>
      <c r="N2" s="35"/>
      <c r="O2" s="35"/>
      <c r="P2" s="35"/>
      <c r="Q2" s="71"/>
      <c r="U2" s="139"/>
      <c r="W2" s="40" t="s">
        <v>192</v>
      </c>
    </row>
    <row r="3" ht="39.75" customHeight="1" spans="1:23">
      <c r="A3" s="141" t="str">
        <f>"2025"&amp;"年部门基本支出预算表"</f>
        <v>2025年部门基本支出预算表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"/>
      <c r="O3" s="5"/>
      <c r="P3" s="5"/>
      <c r="Q3" s="53"/>
      <c r="R3" s="53"/>
      <c r="S3" s="53"/>
      <c r="T3" s="53"/>
      <c r="U3" s="53"/>
      <c r="V3" s="53"/>
      <c r="W3" s="53"/>
    </row>
    <row r="4" ht="18.75" customHeight="1" spans="1:23">
      <c r="A4" s="6" t="str">
        <f>"单位名称："&amp;"临沧市临翔区医疗保障局"</f>
        <v>单位名称：临沧市临翔区医疗保障局</v>
      </c>
      <c r="B4" s="142"/>
      <c r="C4" s="142"/>
      <c r="D4" s="142"/>
      <c r="E4" s="142"/>
      <c r="F4" s="142"/>
      <c r="G4" s="142"/>
      <c r="H4" s="73"/>
      <c r="I4" s="73"/>
      <c r="J4" s="73"/>
      <c r="K4" s="73"/>
      <c r="L4" s="73"/>
      <c r="M4" s="73"/>
      <c r="N4" s="97"/>
      <c r="O4" s="97"/>
      <c r="P4" s="97"/>
      <c r="Q4" s="73"/>
      <c r="U4" s="139"/>
      <c r="W4" s="40" t="s">
        <v>180</v>
      </c>
    </row>
    <row r="5" ht="18" customHeight="1" spans="1:23">
      <c r="A5" s="8" t="s">
        <v>193</v>
      </c>
      <c r="B5" s="8" t="s">
        <v>194</v>
      </c>
      <c r="C5" s="8" t="s">
        <v>195</v>
      </c>
      <c r="D5" s="8" t="s">
        <v>196</v>
      </c>
      <c r="E5" s="8" t="s">
        <v>197</v>
      </c>
      <c r="F5" s="8" t="s">
        <v>198</v>
      </c>
      <c r="G5" s="8" t="s">
        <v>199</v>
      </c>
      <c r="H5" s="147" t="s">
        <v>200</v>
      </c>
      <c r="I5" s="70" t="s">
        <v>200</v>
      </c>
      <c r="J5" s="70"/>
      <c r="K5" s="70"/>
      <c r="L5" s="70"/>
      <c r="M5" s="70"/>
      <c r="N5" s="26"/>
      <c r="O5" s="26"/>
      <c r="P5" s="26"/>
      <c r="Q5" s="89" t="s">
        <v>62</v>
      </c>
      <c r="R5" s="70" t="s">
        <v>79</v>
      </c>
      <c r="S5" s="70"/>
      <c r="T5" s="70"/>
      <c r="U5" s="70"/>
      <c r="V5" s="70"/>
      <c r="W5" s="150"/>
    </row>
    <row r="6" ht="18" customHeight="1" spans="1:23">
      <c r="A6" s="10"/>
      <c r="B6" s="138"/>
      <c r="C6" s="10"/>
      <c r="D6" s="10"/>
      <c r="E6" s="10"/>
      <c r="F6" s="10"/>
      <c r="G6" s="10"/>
      <c r="H6" s="120" t="s">
        <v>201</v>
      </c>
      <c r="I6" s="147" t="s">
        <v>59</v>
      </c>
      <c r="J6" s="70"/>
      <c r="K6" s="70"/>
      <c r="L6" s="70"/>
      <c r="M6" s="150"/>
      <c r="N6" s="25" t="s">
        <v>202</v>
      </c>
      <c r="O6" s="26"/>
      <c r="P6" s="27"/>
      <c r="Q6" s="8" t="s">
        <v>62</v>
      </c>
      <c r="R6" s="147" t="s">
        <v>79</v>
      </c>
      <c r="S6" s="89" t="s">
        <v>65</v>
      </c>
      <c r="T6" s="70" t="s">
        <v>79</v>
      </c>
      <c r="U6" s="89" t="s">
        <v>67</v>
      </c>
      <c r="V6" s="89" t="s">
        <v>68</v>
      </c>
      <c r="W6" s="151" t="s">
        <v>69</v>
      </c>
    </row>
    <row r="7" ht="18.75" customHeight="1" spans="1:23">
      <c r="A7" s="37"/>
      <c r="B7" s="37"/>
      <c r="C7" s="37"/>
      <c r="D7" s="37"/>
      <c r="E7" s="37"/>
      <c r="F7" s="37"/>
      <c r="G7" s="37"/>
      <c r="H7" s="37"/>
      <c r="I7" s="149" t="s">
        <v>203</v>
      </c>
      <c r="J7" s="8" t="s">
        <v>204</v>
      </c>
      <c r="K7" s="8" t="s">
        <v>205</v>
      </c>
      <c r="L7" s="8" t="s">
        <v>206</v>
      </c>
      <c r="M7" s="8" t="s">
        <v>207</v>
      </c>
      <c r="N7" s="8" t="s">
        <v>59</v>
      </c>
      <c r="O7" s="8" t="s">
        <v>60</v>
      </c>
      <c r="P7" s="8" t="s">
        <v>61</v>
      </c>
      <c r="Q7" s="37"/>
      <c r="R7" s="8" t="s">
        <v>58</v>
      </c>
      <c r="S7" s="8" t="s">
        <v>65</v>
      </c>
      <c r="T7" s="8" t="s">
        <v>208</v>
      </c>
      <c r="U7" s="8" t="s">
        <v>67</v>
      </c>
      <c r="V7" s="8" t="s">
        <v>68</v>
      </c>
      <c r="W7" s="8" t="s">
        <v>69</v>
      </c>
    </row>
    <row r="8" ht="37.5" customHeight="1" spans="1:23">
      <c r="A8" s="123"/>
      <c r="B8" s="123"/>
      <c r="C8" s="123"/>
      <c r="D8" s="123"/>
      <c r="E8" s="123"/>
      <c r="F8" s="123"/>
      <c r="G8" s="123"/>
      <c r="H8" s="123"/>
      <c r="I8" s="92"/>
      <c r="J8" s="12" t="s">
        <v>209</v>
      </c>
      <c r="K8" s="12" t="s">
        <v>205</v>
      </c>
      <c r="L8" s="12" t="s">
        <v>206</v>
      </c>
      <c r="M8" s="12" t="s">
        <v>207</v>
      </c>
      <c r="N8" s="12" t="s">
        <v>205</v>
      </c>
      <c r="O8" s="12" t="s">
        <v>206</v>
      </c>
      <c r="P8" s="12" t="s">
        <v>207</v>
      </c>
      <c r="Q8" s="12" t="s">
        <v>62</v>
      </c>
      <c r="R8" s="12" t="s">
        <v>58</v>
      </c>
      <c r="S8" s="12" t="s">
        <v>65</v>
      </c>
      <c r="T8" s="12" t="s">
        <v>208</v>
      </c>
      <c r="U8" s="12" t="s">
        <v>67</v>
      </c>
      <c r="V8" s="12" t="s">
        <v>68</v>
      </c>
      <c r="W8" s="12" t="s">
        <v>69</v>
      </c>
    </row>
    <row r="9" ht="19.5" customHeight="1" spans="1:23">
      <c r="A9" s="143">
        <v>1</v>
      </c>
      <c r="B9" s="143">
        <v>2</v>
      </c>
      <c r="C9" s="143">
        <v>3</v>
      </c>
      <c r="D9" s="143">
        <v>4</v>
      </c>
      <c r="E9" s="143">
        <v>5</v>
      </c>
      <c r="F9" s="143">
        <v>6</v>
      </c>
      <c r="G9" s="143">
        <v>7</v>
      </c>
      <c r="H9" s="143">
        <v>8</v>
      </c>
      <c r="I9" s="143">
        <v>9</v>
      </c>
      <c r="J9" s="143">
        <v>10</v>
      </c>
      <c r="K9" s="143">
        <v>11</v>
      </c>
      <c r="L9" s="143">
        <v>12</v>
      </c>
      <c r="M9" s="143">
        <v>13</v>
      </c>
      <c r="N9" s="143">
        <v>14</v>
      </c>
      <c r="O9" s="143">
        <v>15</v>
      </c>
      <c r="P9" s="143">
        <v>16</v>
      </c>
      <c r="Q9" s="143">
        <v>17</v>
      </c>
      <c r="R9" s="143">
        <v>18</v>
      </c>
      <c r="S9" s="143">
        <v>19</v>
      </c>
      <c r="T9" s="143">
        <v>20</v>
      </c>
      <c r="U9" s="143">
        <v>21</v>
      </c>
      <c r="V9" s="143">
        <v>22</v>
      </c>
      <c r="W9" s="143">
        <v>23</v>
      </c>
    </row>
    <row r="10" ht="21" customHeight="1" spans="1:23">
      <c r="A10" s="144" t="s">
        <v>71</v>
      </c>
      <c r="B10" s="144"/>
      <c r="C10" s="144"/>
      <c r="D10" s="144"/>
      <c r="E10" s="144"/>
      <c r="F10" s="144"/>
      <c r="G10" s="144"/>
      <c r="H10" s="29">
        <v>4866013.45</v>
      </c>
      <c r="I10" s="29">
        <v>4866013.45</v>
      </c>
      <c r="J10" s="29"/>
      <c r="K10" s="29"/>
      <c r="L10" s="29">
        <v>4866013.45</v>
      </c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ht="21" customHeight="1" spans="1:23">
      <c r="A11" s="145" t="s">
        <v>71</v>
      </c>
      <c r="B11" s="15"/>
      <c r="C11" s="15"/>
      <c r="D11" s="15"/>
      <c r="E11" s="15"/>
      <c r="F11" s="15"/>
      <c r="G11" s="15"/>
      <c r="H11" s="29">
        <v>4866013.45</v>
      </c>
      <c r="I11" s="29">
        <v>4866013.45</v>
      </c>
      <c r="J11" s="29"/>
      <c r="K11" s="29"/>
      <c r="L11" s="29">
        <v>4866013.45</v>
      </c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ht="21" customHeight="1" spans="1:23">
      <c r="A12" s="18"/>
      <c r="B12" s="15" t="s">
        <v>210</v>
      </c>
      <c r="C12" s="15" t="s">
        <v>211</v>
      </c>
      <c r="D12" s="15" t="s">
        <v>118</v>
      </c>
      <c r="E12" s="15" t="s">
        <v>119</v>
      </c>
      <c r="F12" s="15" t="s">
        <v>212</v>
      </c>
      <c r="G12" s="15" t="s">
        <v>213</v>
      </c>
      <c r="H12" s="29">
        <v>864864</v>
      </c>
      <c r="I12" s="29">
        <v>864864</v>
      </c>
      <c r="J12" s="29"/>
      <c r="K12" s="29"/>
      <c r="L12" s="29">
        <v>864864</v>
      </c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ht="21" customHeight="1" spans="1:23">
      <c r="A13" s="18"/>
      <c r="B13" s="15" t="s">
        <v>214</v>
      </c>
      <c r="C13" s="15" t="s">
        <v>215</v>
      </c>
      <c r="D13" s="15" t="s">
        <v>118</v>
      </c>
      <c r="E13" s="15" t="s">
        <v>119</v>
      </c>
      <c r="F13" s="15" t="s">
        <v>212</v>
      </c>
      <c r="G13" s="15" t="s">
        <v>213</v>
      </c>
      <c r="H13" s="29">
        <v>147060</v>
      </c>
      <c r="I13" s="29">
        <v>147060</v>
      </c>
      <c r="J13" s="29"/>
      <c r="K13" s="29"/>
      <c r="L13" s="29">
        <v>147060</v>
      </c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ht="21" customHeight="1" spans="1:23">
      <c r="A14" s="18"/>
      <c r="B14" s="15" t="s">
        <v>210</v>
      </c>
      <c r="C14" s="15" t="s">
        <v>211</v>
      </c>
      <c r="D14" s="15" t="s">
        <v>118</v>
      </c>
      <c r="E14" s="15" t="s">
        <v>119</v>
      </c>
      <c r="F14" s="15" t="s">
        <v>216</v>
      </c>
      <c r="G14" s="15" t="s">
        <v>217</v>
      </c>
      <c r="H14" s="29">
        <v>1146540</v>
      </c>
      <c r="I14" s="29">
        <v>1146540</v>
      </c>
      <c r="J14" s="29"/>
      <c r="K14" s="29"/>
      <c r="L14" s="29">
        <v>1146540</v>
      </c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ht="21" customHeight="1" spans="1:23">
      <c r="A15" s="18"/>
      <c r="B15" s="15" t="s">
        <v>214</v>
      </c>
      <c r="C15" s="15" t="s">
        <v>215</v>
      </c>
      <c r="D15" s="15" t="s">
        <v>118</v>
      </c>
      <c r="E15" s="15" t="s">
        <v>119</v>
      </c>
      <c r="F15" s="15" t="s">
        <v>216</v>
      </c>
      <c r="G15" s="15" t="s">
        <v>217</v>
      </c>
      <c r="H15" s="29">
        <v>11220</v>
      </c>
      <c r="I15" s="29">
        <v>11220</v>
      </c>
      <c r="J15" s="29"/>
      <c r="K15" s="29"/>
      <c r="L15" s="29">
        <v>11220</v>
      </c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ht="21" customHeight="1" spans="1:23">
      <c r="A16" s="18"/>
      <c r="B16" s="15" t="s">
        <v>218</v>
      </c>
      <c r="C16" s="15" t="s">
        <v>219</v>
      </c>
      <c r="D16" s="15" t="s">
        <v>118</v>
      </c>
      <c r="E16" s="15" t="s">
        <v>119</v>
      </c>
      <c r="F16" s="15" t="s">
        <v>220</v>
      </c>
      <c r="G16" s="15" t="s">
        <v>221</v>
      </c>
      <c r="H16" s="29">
        <v>386280</v>
      </c>
      <c r="I16" s="29">
        <v>386280</v>
      </c>
      <c r="J16" s="29"/>
      <c r="K16" s="29"/>
      <c r="L16" s="29">
        <v>386280</v>
      </c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</row>
    <row r="17" ht="21" customHeight="1" spans="1:23">
      <c r="A17" s="18"/>
      <c r="B17" s="15" t="s">
        <v>210</v>
      </c>
      <c r="C17" s="15" t="s">
        <v>211</v>
      </c>
      <c r="D17" s="15" t="s">
        <v>118</v>
      </c>
      <c r="E17" s="15" t="s">
        <v>119</v>
      </c>
      <c r="F17" s="15" t="s">
        <v>220</v>
      </c>
      <c r="G17" s="15" t="s">
        <v>221</v>
      </c>
      <c r="H17" s="29">
        <v>72072</v>
      </c>
      <c r="I17" s="29">
        <v>72072</v>
      </c>
      <c r="J17" s="29"/>
      <c r="K17" s="29"/>
      <c r="L17" s="29">
        <v>72072</v>
      </c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</row>
    <row r="18" ht="21" customHeight="1" spans="1:23">
      <c r="A18" s="18"/>
      <c r="B18" s="15" t="s">
        <v>214</v>
      </c>
      <c r="C18" s="15" t="s">
        <v>215</v>
      </c>
      <c r="D18" s="15" t="s">
        <v>118</v>
      </c>
      <c r="E18" s="15" t="s">
        <v>119</v>
      </c>
      <c r="F18" s="15" t="s">
        <v>222</v>
      </c>
      <c r="G18" s="15" t="s">
        <v>223</v>
      </c>
      <c r="H18" s="29">
        <v>51120</v>
      </c>
      <c r="I18" s="29">
        <v>51120</v>
      </c>
      <c r="J18" s="29"/>
      <c r="K18" s="29"/>
      <c r="L18" s="29">
        <v>51120</v>
      </c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</row>
    <row r="19" ht="21" customHeight="1" spans="1:23">
      <c r="A19" s="18"/>
      <c r="B19" s="15" t="s">
        <v>224</v>
      </c>
      <c r="C19" s="15" t="s">
        <v>225</v>
      </c>
      <c r="D19" s="15" t="s">
        <v>118</v>
      </c>
      <c r="E19" s="15" t="s">
        <v>119</v>
      </c>
      <c r="F19" s="15" t="s">
        <v>222</v>
      </c>
      <c r="G19" s="15" t="s">
        <v>223</v>
      </c>
      <c r="H19" s="29">
        <v>72000</v>
      </c>
      <c r="I19" s="29">
        <v>72000</v>
      </c>
      <c r="J19" s="29"/>
      <c r="K19" s="29"/>
      <c r="L19" s="29">
        <v>72000</v>
      </c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</row>
    <row r="20" ht="21" customHeight="1" spans="1:23">
      <c r="A20" s="18"/>
      <c r="B20" s="15" t="s">
        <v>214</v>
      </c>
      <c r="C20" s="15" t="s">
        <v>215</v>
      </c>
      <c r="D20" s="15" t="s">
        <v>118</v>
      </c>
      <c r="E20" s="15" t="s">
        <v>119</v>
      </c>
      <c r="F20" s="15" t="s">
        <v>222</v>
      </c>
      <c r="G20" s="15" t="s">
        <v>223</v>
      </c>
      <c r="H20" s="29">
        <v>108120</v>
      </c>
      <c r="I20" s="29">
        <v>108120</v>
      </c>
      <c r="J20" s="29"/>
      <c r="K20" s="29"/>
      <c r="L20" s="29">
        <v>108120</v>
      </c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</row>
    <row r="21" ht="21" customHeight="1" spans="1:23">
      <c r="A21" s="18"/>
      <c r="B21" s="15" t="s">
        <v>226</v>
      </c>
      <c r="C21" s="15" t="s">
        <v>227</v>
      </c>
      <c r="D21" s="15" t="s">
        <v>91</v>
      </c>
      <c r="E21" s="15" t="s">
        <v>92</v>
      </c>
      <c r="F21" s="15" t="s">
        <v>228</v>
      </c>
      <c r="G21" s="15" t="s">
        <v>229</v>
      </c>
      <c r="H21" s="29">
        <v>50803.2</v>
      </c>
      <c r="I21" s="29">
        <v>50803.2</v>
      </c>
      <c r="J21" s="29"/>
      <c r="K21" s="29"/>
      <c r="L21" s="29">
        <v>50803.2</v>
      </c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</row>
    <row r="22" ht="21" customHeight="1" spans="1:23">
      <c r="A22" s="18"/>
      <c r="B22" s="15" t="s">
        <v>226</v>
      </c>
      <c r="C22" s="15" t="s">
        <v>227</v>
      </c>
      <c r="D22" s="15" t="s">
        <v>91</v>
      </c>
      <c r="E22" s="15" t="s">
        <v>92</v>
      </c>
      <c r="F22" s="15" t="s">
        <v>228</v>
      </c>
      <c r="G22" s="15" t="s">
        <v>229</v>
      </c>
      <c r="H22" s="29">
        <v>377485.44</v>
      </c>
      <c r="I22" s="29">
        <v>377485.44</v>
      </c>
      <c r="J22" s="29"/>
      <c r="K22" s="29"/>
      <c r="L22" s="29">
        <v>377485.44</v>
      </c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</row>
    <row r="23" ht="21" customHeight="1" spans="1:23">
      <c r="A23" s="18"/>
      <c r="B23" s="15" t="s">
        <v>226</v>
      </c>
      <c r="C23" s="15" t="s">
        <v>227</v>
      </c>
      <c r="D23" s="15" t="s">
        <v>102</v>
      </c>
      <c r="E23" s="15" t="s">
        <v>103</v>
      </c>
      <c r="F23" s="15" t="s">
        <v>230</v>
      </c>
      <c r="G23" s="15" t="s">
        <v>231</v>
      </c>
      <c r="H23" s="29">
        <v>22543.92</v>
      </c>
      <c r="I23" s="29">
        <v>22543.92</v>
      </c>
      <c r="J23" s="29"/>
      <c r="K23" s="29"/>
      <c r="L23" s="29">
        <v>22543.92</v>
      </c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</row>
    <row r="24" ht="21" customHeight="1" spans="1:23">
      <c r="A24" s="18"/>
      <c r="B24" s="15" t="s">
        <v>226</v>
      </c>
      <c r="C24" s="15" t="s">
        <v>227</v>
      </c>
      <c r="D24" s="15" t="s">
        <v>100</v>
      </c>
      <c r="E24" s="15" t="s">
        <v>101</v>
      </c>
      <c r="F24" s="15" t="s">
        <v>230</v>
      </c>
      <c r="G24" s="15" t="s">
        <v>231</v>
      </c>
      <c r="H24" s="29">
        <v>167509.16</v>
      </c>
      <c r="I24" s="29">
        <v>167509.16</v>
      </c>
      <c r="J24" s="29"/>
      <c r="K24" s="29"/>
      <c r="L24" s="29">
        <v>167509.16</v>
      </c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</row>
    <row r="25" ht="21" customHeight="1" spans="1:23">
      <c r="A25" s="18"/>
      <c r="B25" s="15" t="s">
        <v>226</v>
      </c>
      <c r="C25" s="15" t="s">
        <v>227</v>
      </c>
      <c r="D25" s="15" t="s">
        <v>104</v>
      </c>
      <c r="E25" s="15" t="s">
        <v>105</v>
      </c>
      <c r="F25" s="15" t="s">
        <v>232</v>
      </c>
      <c r="G25" s="15" t="s">
        <v>233</v>
      </c>
      <c r="H25" s="29">
        <v>9525.6</v>
      </c>
      <c r="I25" s="29">
        <v>9525.6</v>
      </c>
      <c r="J25" s="29"/>
      <c r="K25" s="29"/>
      <c r="L25" s="29">
        <v>9525.6</v>
      </c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</row>
    <row r="26" ht="21" customHeight="1" spans="1:23">
      <c r="A26" s="18"/>
      <c r="B26" s="15" t="s">
        <v>226</v>
      </c>
      <c r="C26" s="15" t="s">
        <v>227</v>
      </c>
      <c r="D26" s="15" t="s">
        <v>104</v>
      </c>
      <c r="E26" s="15" t="s">
        <v>105</v>
      </c>
      <c r="F26" s="15" t="s">
        <v>232</v>
      </c>
      <c r="G26" s="15" t="s">
        <v>233</v>
      </c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</row>
    <row r="27" ht="21" customHeight="1" spans="1:23">
      <c r="A27" s="18"/>
      <c r="B27" s="15" t="s">
        <v>226</v>
      </c>
      <c r="C27" s="15" t="s">
        <v>227</v>
      </c>
      <c r="D27" s="15" t="s">
        <v>104</v>
      </c>
      <c r="E27" s="15" t="s">
        <v>105</v>
      </c>
      <c r="F27" s="15" t="s">
        <v>232</v>
      </c>
      <c r="G27" s="15" t="s">
        <v>233</v>
      </c>
      <c r="H27" s="29">
        <v>7138.8</v>
      </c>
      <c r="I27" s="29">
        <v>7138.8</v>
      </c>
      <c r="J27" s="29"/>
      <c r="K27" s="29"/>
      <c r="L27" s="29">
        <v>7138.8</v>
      </c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</row>
    <row r="28" ht="21" customHeight="1" spans="1:23">
      <c r="A28" s="18"/>
      <c r="B28" s="15" t="s">
        <v>226</v>
      </c>
      <c r="C28" s="15" t="s">
        <v>227</v>
      </c>
      <c r="D28" s="15" t="s">
        <v>104</v>
      </c>
      <c r="E28" s="15" t="s">
        <v>105</v>
      </c>
      <c r="F28" s="15" t="s">
        <v>232</v>
      </c>
      <c r="G28" s="15" t="s">
        <v>233</v>
      </c>
      <c r="H28" s="29">
        <v>70778.52</v>
      </c>
      <c r="I28" s="29">
        <v>70778.52</v>
      </c>
      <c r="J28" s="29"/>
      <c r="K28" s="29"/>
      <c r="L28" s="29">
        <v>70778.52</v>
      </c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ht="21" customHeight="1" spans="1:23">
      <c r="A29" s="18"/>
      <c r="B29" s="15" t="s">
        <v>226</v>
      </c>
      <c r="C29" s="15" t="s">
        <v>227</v>
      </c>
      <c r="D29" s="15" t="s">
        <v>106</v>
      </c>
      <c r="E29" s="15" t="s">
        <v>107</v>
      </c>
      <c r="F29" s="15" t="s">
        <v>234</v>
      </c>
      <c r="G29" s="15" t="s">
        <v>235</v>
      </c>
      <c r="H29" s="29">
        <v>912</v>
      </c>
      <c r="I29" s="29">
        <v>912</v>
      </c>
      <c r="J29" s="29"/>
      <c r="K29" s="29"/>
      <c r="L29" s="29">
        <v>912</v>
      </c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</row>
    <row r="30" ht="21" customHeight="1" spans="1:23">
      <c r="A30" s="18"/>
      <c r="B30" s="15" t="s">
        <v>226</v>
      </c>
      <c r="C30" s="15" t="s">
        <v>227</v>
      </c>
      <c r="D30" s="15" t="s">
        <v>95</v>
      </c>
      <c r="E30" s="15" t="s">
        <v>94</v>
      </c>
      <c r="F30" s="15" t="s">
        <v>234</v>
      </c>
      <c r="G30" s="15" t="s">
        <v>235</v>
      </c>
      <c r="H30" s="29">
        <v>2222.64</v>
      </c>
      <c r="I30" s="29">
        <v>2222.64</v>
      </c>
      <c r="J30" s="29"/>
      <c r="K30" s="29"/>
      <c r="L30" s="29">
        <v>2222.64</v>
      </c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</row>
    <row r="31" ht="21" customHeight="1" spans="1:23">
      <c r="A31" s="18"/>
      <c r="B31" s="15" t="s">
        <v>226</v>
      </c>
      <c r="C31" s="15" t="s">
        <v>227</v>
      </c>
      <c r="D31" s="15" t="s">
        <v>106</v>
      </c>
      <c r="E31" s="15" t="s">
        <v>107</v>
      </c>
      <c r="F31" s="15" t="s">
        <v>234</v>
      </c>
      <c r="G31" s="15" t="s">
        <v>235</v>
      </c>
      <c r="H31" s="29">
        <v>635.04</v>
      </c>
      <c r="I31" s="29">
        <v>635.04</v>
      </c>
      <c r="J31" s="29"/>
      <c r="K31" s="29"/>
      <c r="L31" s="29">
        <v>635.04</v>
      </c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ht="21" customHeight="1" spans="1:23">
      <c r="A32" s="18"/>
      <c r="B32" s="15" t="s">
        <v>226</v>
      </c>
      <c r="C32" s="15" t="s">
        <v>227</v>
      </c>
      <c r="D32" s="15" t="s">
        <v>106</v>
      </c>
      <c r="E32" s="15" t="s">
        <v>107</v>
      </c>
      <c r="F32" s="15" t="s">
        <v>234</v>
      </c>
      <c r="G32" s="15" t="s">
        <v>235</v>
      </c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ht="21" customHeight="1" spans="1:23">
      <c r="A33" s="18"/>
      <c r="B33" s="15" t="s">
        <v>226</v>
      </c>
      <c r="C33" s="15" t="s">
        <v>227</v>
      </c>
      <c r="D33" s="15" t="s">
        <v>106</v>
      </c>
      <c r="E33" s="15" t="s">
        <v>107</v>
      </c>
      <c r="F33" s="15" t="s">
        <v>234</v>
      </c>
      <c r="G33" s="15" t="s">
        <v>235</v>
      </c>
      <c r="H33" s="29">
        <v>684</v>
      </c>
      <c r="I33" s="29">
        <v>684</v>
      </c>
      <c r="J33" s="29"/>
      <c r="K33" s="29"/>
      <c r="L33" s="29">
        <v>684</v>
      </c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</row>
    <row r="34" ht="21" customHeight="1" spans="1:23">
      <c r="A34" s="18"/>
      <c r="B34" s="15" t="s">
        <v>226</v>
      </c>
      <c r="C34" s="15" t="s">
        <v>227</v>
      </c>
      <c r="D34" s="15" t="s">
        <v>95</v>
      </c>
      <c r="E34" s="15" t="s">
        <v>94</v>
      </c>
      <c r="F34" s="15" t="s">
        <v>234</v>
      </c>
      <c r="G34" s="15" t="s">
        <v>235</v>
      </c>
      <c r="H34" s="29">
        <v>726.94</v>
      </c>
      <c r="I34" s="29">
        <v>726.94</v>
      </c>
      <c r="J34" s="29"/>
      <c r="K34" s="29"/>
      <c r="L34" s="29">
        <v>726.94</v>
      </c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ht="21" customHeight="1" spans="1:23">
      <c r="A35" s="18"/>
      <c r="B35" s="15" t="s">
        <v>236</v>
      </c>
      <c r="C35" s="15" t="s">
        <v>237</v>
      </c>
      <c r="D35" s="15" t="s">
        <v>124</v>
      </c>
      <c r="E35" s="15" t="s">
        <v>123</v>
      </c>
      <c r="F35" s="15" t="s">
        <v>238</v>
      </c>
      <c r="G35" s="15" t="s">
        <v>239</v>
      </c>
      <c r="H35" s="29">
        <v>392058</v>
      </c>
      <c r="I35" s="29">
        <v>392058</v>
      </c>
      <c r="J35" s="29"/>
      <c r="K35" s="29"/>
      <c r="L35" s="29">
        <v>392058</v>
      </c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</row>
    <row r="36" ht="21" customHeight="1" spans="1:23">
      <c r="A36" s="18"/>
      <c r="B36" s="15" t="s">
        <v>226</v>
      </c>
      <c r="C36" s="15" t="s">
        <v>227</v>
      </c>
      <c r="D36" s="15" t="s">
        <v>106</v>
      </c>
      <c r="E36" s="15" t="s">
        <v>107</v>
      </c>
      <c r="F36" s="15" t="s">
        <v>234</v>
      </c>
      <c r="G36" s="15" t="s">
        <v>235</v>
      </c>
      <c r="H36" s="29">
        <v>5016</v>
      </c>
      <c r="I36" s="29">
        <v>5016</v>
      </c>
      <c r="J36" s="29"/>
      <c r="K36" s="29"/>
      <c r="L36" s="29">
        <v>5016</v>
      </c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</row>
    <row r="37" ht="21" customHeight="1" spans="1:23">
      <c r="A37" s="18"/>
      <c r="B37" s="15" t="s">
        <v>226</v>
      </c>
      <c r="C37" s="15" t="s">
        <v>227</v>
      </c>
      <c r="D37" s="15" t="s">
        <v>106</v>
      </c>
      <c r="E37" s="15" t="s">
        <v>107</v>
      </c>
      <c r="F37" s="15" t="s">
        <v>234</v>
      </c>
      <c r="G37" s="15" t="s">
        <v>235</v>
      </c>
      <c r="H37" s="29">
        <v>4718.57</v>
      </c>
      <c r="I37" s="29">
        <v>4718.57</v>
      </c>
      <c r="J37" s="29"/>
      <c r="K37" s="29"/>
      <c r="L37" s="29">
        <v>4718.57</v>
      </c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</row>
    <row r="38" ht="21" customHeight="1" spans="1:23">
      <c r="A38" s="18"/>
      <c r="B38" s="15" t="s">
        <v>240</v>
      </c>
      <c r="C38" s="15" t="s">
        <v>130</v>
      </c>
      <c r="D38" s="15" t="s">
        <v>129</v>
      </c>
      <c r="E38" s="15" t="s">
        <v>130</v>
      </c>
      <c r="F38" s="15" t="s">
        <v>241</v>
      </c>
      <c r="G38" s="15" t="s">
        <v>130</v>
      </c>
      <c r="H38" s="29">
        <v>38102.4</v>
      </c>
      <c r="I38" s="29">
        <v>38102.4</v>
      </c>
      <c r="J38" s="29"/>
      <c r="K38" s="29"/>
      <c r="L38" s="29">
        <v>38102.4</v>
      </c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</row>
    <row r="39" ht="21" customHeight="1" spans="1:23">
      <c r="A39" s="18"/>
      <c r="B39" s="15" t="s">
        <v>240</v>
      </c>
      <c r="C39" s="15" t="s">
        <v>130</v>
      </c>
      <c r="D39" s="15" t="s">
        <v>129</v>
      </c>
      <c r="E39" s="15" t="s">
        <v>130</v>
      </c>
      <c r="F39" s="15" t="s">
        <v>241</v>
      </c>
      <c r="G39" s="15" t="s">
        <v>130</v>
      </c>
      <c r="H39" s="29">
        <v>283114.08</v>
      </c>
      <c r="I39" s="29">
        <v>283114.08</v>
      </c>
      <c r="J39" s="29"/>
      <c r="K39" s="29"/>
      <c r="L39" s="29">
        <v>283114.08</v>
      </c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</row>
    <row r="40" ht="21" customHeight="1" spans="1:23">
      <c r="A40" s="18"/>
      <c r="B40" s="15" t="s">
        <v>242</v>
      </c>
      <c r="C40" s="15" t="s">
        <v>243</v>
      </c>
      <c r="D40" s="15" t="s">
        <v>118</v>
      </c>
      <c r="E40" s="15" t="s">
        <v>119</v>
      </c>
      <c r="F40" s="15" t="s">
        <v>244</v>
      </c>
      <c r="G40" s="15" t="s">
        <v>245</v>
      </c>
      <c r="H40" s="29">
        <v>6000</v>
      </c>
      <c r="I40" s="29">
        <v>6000</v>
      </c>
      <c r="J40" s="29"/>
      <c r="K40" s="29"/>
      <c r="L40" s="29">
        <v>6000</v>
      </c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</row>
    <row r="41" ht="21" customHeight="1" spans="1:23">
      <c r="A41" s="18"/>
      <c r="B41" s="15" t="s">
        <v>242</v>
      </c>
      <c r="C41" s="15" t="s">
        <v>243</v>
      </c>
      <c r="D41" s="15" t="s">
        <v>118</v>
      </c>
      <c r="E41" s="15" t="s">
        <v>119</v>
      </c>
      <c r="F41" s="15" t="s">
        <v>246</v>
      </c>
      <c r="G41" s="15" t="s">
        <v>247</v>
      </c>
      <c r="H41" s="29">
        <v>6000</v>
      </c>
      <c r="I41" s="29">
        <v>6000</v>
      </c>
      <c r="J41" s="29"/>
      <c r="K41" s="29"/>
      <c r="L41" s="29">
        <v>6000</v>
      </c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</row>
    <row r="42" ht="21" customHeight="1" spans="1:23">
      <c r="A42" s="18"/>
      <c r="B42" s="15" t="s">
        <v>242</v>
      </c>
      <c r="C42" s="15" t="s">
        <v>243</v>
      </c>
      <c r="D42" s="15" t="s">
        <v>118</v>
      </c>
      <c r="E42" s="15" t="s">
        <v>119</v>
      </c>
      <c r="F42" s="15" t="s">
        <v>248</v>
      </c>
      <c r="G42" s="15" t="s">
        <v>249</v>
      </c>
      <c r="H42" s="29">
        <v>62400</v>
      </c>
      <c r="I42" s="29">
        <v>62400</v>
      </c>
      <c r="J42" s="29"/>
      <c r="K42" s="29"/>
      <c r="L42" s="29">
        <v>62400</v>
      </c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</row>
    <row r="43" ht="21" customHeight="1" spans="1:23">
      <c r="A43" s="18"/>
      <c r="B43" s="15" t="s">
        <v>250</v>
      </c>
      <c r="C43" s="15" t="s">
        <v>251</v>
      </c>
      <c r="D43" s="15" t="s">
        <v>118</v>
      </c>
      <c r="E43" s="15" t="s">
        <v>119</v>
      </c>
      <c r="F43" s="15" t="s">
        <v>252</v>
      </c>
      <c r="G43" s="15" t="s">
        <v>185</v>
      </c>
      <c r="H43" s="29">
        <v>5000</v>
      </c>
      <c r="I43" s="29">
        <v>5000</v>
      </c>
      <c r="J43" s="29"/>
      <c r="K43" s="29"/>
      <c r="L43" s="29">
        <v>5000</v>
      </c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</row>
    <row r="44" ht="21" customHeight="1" spans="1:23">
      <c r="A44" s="18"/>
      <c r="B44" s="15" t="s">
        <v>242</v>
      </c>
      <c r="C44" s="15" t="s">
        <v>243</v>
      </c>
      <c r="D44" s="15" t="s">
        <v>118</v>
      </c>
      <c r="E44" s="15" t="s">
        <v>119</v>
      </c>
      <c r="F44" s="15" t="s">
        <v>253</v>
      </c>
      <c r="G44" s="15" t="s">
        <v>254</v>
      </c>
      <c r="H44" s="29">
        <v>6100</v>
      </c>
      <c r="I44" s="29">
        <v>6100</v>
      </c>
      <c r="J44" s="29"/>
      <c r="K44" s="29"/>
      <c r="L44" s="29">
        <v>6100</v>
      </c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</row>
    <row r="45" ht="21" customHeight="1" spans="1:23">
      <c r="A45" s="18"/>
      <c r="B45" s="15" t="s">
        <v>242</v>
      </c>
      <c r="C45" s="15" t="s">
        <v>243</v>
      </c>
      <c r="D45" s="15" t="s">
        <v>118</v>
      </c>
      <c r="E45" s="15" t="s">
        <v>119</v>
      </c>
      <c r="F45" s="15" t="s">
        <v>255</v>
      </c>
      <c r="G45" s="15" t="s">
        <v>256</v>
      </c>
      <c r="H45" s="29">
        <v>44500</v>
      </c>
      <c r="I45" s="29">
        <v>44500</v>
      </c>
      <c r="J45" s="29"/>
      <c r="K45" s="29"/>
      <c r="L45" s="29">
        <v>44500</v>
      </c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</row>
    <row r="46" ht="21" customHeight="1" spans="1:23">
      <c r="A46" s="18"/>
      <c r="B46" s="15" t="s">
        <v>257</v>
      </c>
      <c r="C46" s="15" t="s">
        <v>258</v>
      </c>
      <c r="D46" s="15" t="s">
        <v>118</v>
      </c>
      <c r="E46" s="15" t="s">
        <v>119</v>
      </c>
      <c r="F46" s="15" t="s">
        <v>259</v>
      </c>
      <c r="G46" s="15" t="s">
        <v>258</v>
      </c>
      <c r="H46" s="29">
        <v>17297.28</v>
      </c>
      <c r="I46" s="29">
        <v>17297.28</v>
      </c>
      <c r="J46" s="29"/>
      <c r="K46" s="29"/>
      <c r="L46" s="29">
        <v>17297.28</v>
      </c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</row>
    <row r="47" ht="21" customHeight="1" spans="1:23">
      <c r="A47" s="18"/>
      <c r="B47" s="15" t="s">
        <v>257</v>
      </c>
      <c r="C47" s="15" t="s">
        <v>258</v>
      </c>
      <c r="D47" s="15" t="s">
        <v>118</v>
      </c>
      <c r="E47" s="15" t="s">
        <v>119</v>
      </c>
      <c r="F47" s="15" t="s">
        <v>259</v>
      </c>
      <c r="G47" s="15" t="s">
        <v>258</v>
      </c>
      <c r="H47" s="29">
        <v>2941.2</v>
      </c>
      <c r="I47" s="29">
        <v>2941.2</v>
      </c>
      <c r="J47" s="29"/>
      <c r="K47" s="29"/>
      <c r="L47" s="29">
        <v>2941.2</v>
      </c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</row>
    <row r="48" ht="21" customHeight="1" spans="1:23">
      <c r="A48" s="18"/>
      <c r="B48" s="15" t="s">
        <v>260</v>
      </c>
      <c r="C48" s="15" t="s">
        <v>249</v>
      </c>
      <c r="D48" s="15" t="s">
        <v>89</v>
      </c>
      <c r="E48" s="15" t="s">
        <v>90</v>
      </c>
      <c r="F48" s="15" t="s">
        <v>248</v>
      </c>
      <c r="G48" s="15" t="s">
        <v>249</v>
      </c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</row>
    <row r="49" ht="21" customHeight="1" spans="1:23">
      <c r="A49" s="18"/>
      <c r="B49" s="15" t="s">
        <v>260</v>
      </c>
      <c r="C49" s="15" t="s">
        <v>249</v>
      </c>
      <c r="D49" s="15" t="s">
        <v>118</v>
      </c>
      <c r="E49" s="15" t="s">
        <v>119</v>
      </c>
      <c r="F49" s="15" t="s">
        <v>248</v>
      </c>
      <c r="G49" s="15" t="s">
        <v>249</v>
      </c>
      <c r="H49" s="29">
        <v>12972.96</v>
      </c>
      <c r="I49" s="29">
        <v>12972.96</v>
      </c>
      <c r="J49" s="29"/>
      <c r="K49" s="29"/>
      <c r="L49" s="29">
        <v>12972.96</v>
      </c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</row>
    <row r="50" ht="21" customHeight="1" spans="1:23">
      <c r="A50" s="18"/>
      <c r="B50" s="15" t="s">
        <v>260</v>
      </c>
      <c r="C50" s="15" t="s">
        <v>249</v>
      </c>
      <c r="D50" s="15" t="s">
        <v>89</v>
      </c>
      <c r="E50" s="15" t="s">
        <v>90</v>
      </c>
      <c r="F50" s="15" t="s">
        <v>248</v>
      </c>
      <c r="G50" s="15" t="s">
        <v>249</v>
      </c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</row>
    <row r="51" ht="21" customHeight="1" spans="1:23">
      <c r="A51" s="18"/>
      <c r="B51" s="15" t="s">
        <v>260</v>
      </c>
      <c r="C51" s="15" t="s">
        <v>249</v>
      </c>
      <c r="D51" s="15" t="s">
        <v>118</v>
      </c>
      <c r="E51" s="15" t="s">
        <v>119</v>
      </c>
      <c r="F51" s="15" t="s">
        <v>248</v>
      </c>
      <c r="G51" s="15" t="s">
        <v>249</v>
      </c>
      <c r="H51" s="29">
        <v>2205.9</v>
      </c>
      <c r="I51" s="29">
        <v>2205.9</v>
      </c>
      <c r="J51" s="29"/>
      <c r="K51" s="29"/>
      <c r="L51" s="29">
        <v>2205.9</v>
      </c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</row>
    <row r="52" ht="21" customHeight="1" spans="1:23">
      <c r="A52" s="18"/>
      <c r="B52" s="15" t="s">
        <v>261</v>
      </c>
      <c r="C52" s="15" t="s">
        <v>262</v>
      </c>
      <c r="D52" s="15" t="s">
        <v>118</v>
      </c>
      <c r="E52" s="15" t="s">
        <v>119</v>
      </c>
      <c r="F52" s="15" t="s">
        <v>263</v>
      </c>
      <c r="G52" s="15" t="s">
        <v>262</v>
      </c>
      <c r="H52" s="29">
        <v>25000</v>
      </c>
      <c r="I52" s="29">
        <v>25000</v>
      </c>
      <c r="J52" s="29"/>
      <c r="K52" s="29"/>
      <c r="L52" s="29">
        <v>25000</v>
      </c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</row>
    <row r="53" ht="21" customHeight="1" spans="1:23">
      <c r="A53" s="18"/>
      <c r="B53" s="15" t="s">
        <v>264</v>
      </c>
      <c r="C53" s="15" t="s">
        <v>265</v>
      </c>
      <c r="D53" s="15" t="s">
        <v>118</v>
      </c>
      <c r="E53" s="15" t="s">
        <v>119</v>
      </c>
      <c r="F53" s="15" t="s">
        <v>266</v>
      </c>
      <c r="G53" s="15" t="s">
        <v>267</v>
      </c>
      <c r="H53" s="29">
        <v>196800</v>
      </c>
      <c r="I53" s="29">
        <v>196800</v>
      </c>
      <c r="J53" s="29"/>
      <c r="K53" s="29"/>
      <c r="L53" s="29">
        <v>196800</v>
      </c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</row>
    <row r="54" ht="21" customHeight="1" spans="1:23">
      <c r="A54" s="18"/>
      <c r="B54" s="15" t="s">
        <v>268</v>
      </c>
      <c r="C54" s="15" t="s">
        <v>269</v>
      </c>
      <c r="D54" s="15" t="s">
        <v>89</v>
      </c>
      <c r="E54" s="15" t="s">
        <v>90</v>
      </c>
      <c r="F54" s="15" t="s">
        <v>270</v>
      </c>
      <c r="G54" s="15" t="s">
        <v>271</v>
      </c>
      <c r="H54" s="29">
        <v>65545.8</v>
      </c>
      <c r="I54" s="29">
        <v>65545.8</v>
      </c>
      <c r="J54" s="29"/>
      <c r="K54" s="29"/>
      <c r="L54" s="29">
        <v>65545.8</v>
      </c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</row>
    <row r="55" ht="21" customHeight="1" spans="1:23">
      <c r="A55" s="18"/>
      <c r="B55" s="15" t="s">
        <v>268</v>
      </c>
      <c r="C55" s="15" t="s">
        <v>269</v>
      </c>
      <c r="D55" s="15" t="s">
        <v>118</v>
      </c>
      <c r="E55" s="15" t="s">
        <v>119</v>
      </c>
      <c r="F55" s="15" t="s">
        <v>270</v>
      </c>
      <c r="G55" s="15" t="s">
        <v>271</v>
      </c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</row>
    <row r="56" ht="21" customHeight="1" spans="1:23">
      <c r="A56" s="18"/>
      <c r="B56" s="15" t="s">
        <v>226</v>
      </c>
      <c r="C56" s="15" t="s">
        <v>227</v>
      </c>
      <c r="D56" s="15" t="s">
        <v>100</v>
      </c>
      <c r="E56" s="15" t="s">
        <v>101</v>
      </c>
      <c r="F56" s="15" t="s">
        <v>238</v>
      </c>
      <c r="G56" s="15" t="s">
        <v>239</v>
      </c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</row>
    <row r="57" ht="21" customHeight="1" spans="1:23">
      <c r="A57" s="18"/>
      <c r="B57" s="15" t="s">
        <v>226</v>
      </c>
      <c r="C57" s="15" t="s">
        <v>227</v>
      </c>
      <c r="D57" s="15" t="s">
        <v>102</v>
      </c>
      <c r="E57" s="15" t="s">
        <v>103</v>
      </c>
      <c r="F57" s="15" t="s">
        <v>238</v>
      </c>
      <c r="G57" s="15" t="s">
        <v>239</v>
      </c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</row>
    <row r="58" ht="21" customHeight="1" spans="1:23">
      <c r="A58" s="18"/>
      <c r="B58" s="15" t="s">
        <v>272</v>
      </c>
      <c r="C58" s="15" t="s">
        <v>273</v>
      </c>
      <c r="D58" s="15" t="s">
        <v>114</v>
      </c>
      <c r="E58" s="15" t="s">
        <v>115</v>
      </c>
      <c r="F58" s="15" t="s">
        <v>238</v>
      </c>
      <c r="G58" s="15" t="s">
        <v>239</v>
      </c>
      <c r="H58" s="29">
        <v>120000</v>
      </c>
      <c r="I58" s="29">
        <v>120000</v>
      </c>
      <c r="J58" s="29"/>
      <c r="K58" s="29"/>
      <c r="L58" s="29">
        <v>120000</v>
      </c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</row>
    <row r="59" ht="21" customHeight="1" spans="1:23">
      <c r="A59" s="32" t="s">
        <v>131</v>
      </c>
      <c r="B59" s="146"/>
      <c r="C59" s="146"/>
      <c r="D59" s="146"/>
      <c r="E59" s="146"/>
      <c r="F59" s="146"/>
      <c r="G59" s="148"/>
      <c r="H59" s="29">
        <v>4866013.45</v>
      </c>
      <c r="I59" s="29">
        <v>4866013.45</v>
      </c>
      <c r="J59" s="29"/>
      <c r="K59" s="29"/>
      <c r="L59" s="29">
        <v>4866013.45</v>
      </c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</row>
  </sheetData>
  <autoFilter ref="A10:W59">
    <extLst/>
  </autoFilter>
  <mergeCells count="30">
    <mergeCell ref="A3:W3"/>
    <mergeCell ref="A4:G4"/>
    <mergeCell ref="H5:W5"/>
    <mergeCell ref="I6:M6"/>
    <mergeCell ref="N6:P6"/>
    <mergeCell ref="R6:W6"/>
    <mergeCell ref="A59:G59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1"/>
  <sheetViews>
    <sheetView showZeros="0" topLeftCell="E1" workbookViewId="0">
      <pane ySplit="1" topLeftCell="A2" activePane="bottomLeft" state="frozen"/>
      <selection/>
      <selection pane="bottomLeft" activeCell="O29" sqref="O29"/>
    </sheetView>
  </sheetViews>
  <sheetFormatPr defaultColWidth="9.14444444444444" defaultRowHeight="14.25" customHeight="1"/>
  <cols>
    <col min="1" max="1" width="12.4222222222222" customWidth="1"/>
    <col min="2" max="2" width="30.4333333333333" customWidth="1"/>
    <col min="3" max="3" width="32.8444444444444" customWidth="1"/>
    <col min="4" max="4" width="23.8444444444444" customWidth="1"/>
    <col min="5" max="5" width="11.1444444444444" customWidth="1"/>
    <col min="6" max="6" width="17.7111111111111" customWidth="1"/>
    <col min="7" max="7" width="9.84444444444444" customWidth="1"/>
    <col min="8" max="8" width="17.7111111111111" customWidth="1"/>
    <col min="9" max="21" width="19.1444444444444" customWidth="1"/>
    <col min="22" max="23" width="19.288888888888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22"/>
      <c r="C2" s="2"/>
      <c r="D2" s="2"/>
      <c r="E2" s="3"/>
      <c r="F2" s="3"/>
      <c r="G2" s="3"/>
      <c r="H2" s="3"/>
      <c r="I2" s="22"/>
      <c r="J2" s="22"/>
      <c r="K2" s="22"/>
      <c r="L2" s="22"/>
      <c r="M2" s="22"/>
      <c r="N2" s="22"/>
      <c r="O2" s="22"/>
      <c r="P2" s="22"/>
      <c r="Q2" s="22"/>
      <c r="R2" s="2"/>
      <c r="S2" s="2"/>
      <c r="T2" s="2"/>
      <c r="U2" s="22"/>
      <c r="V2" s="2"/>
      <c r="W2" s="46" t="s">
        <v>274</v>
      </c>
    </row>
    <row r="3" ht="41.25" customHeight="1" spans="1:23">
      <c r="A3" s="4" t="str">
        <f>"2025"&amp;"年部门项目支出预算表"</f>
        <v>2025年部门项目支出预算表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18.75" customHeight="1" spans="1:23">
      <c r="A4" s="6" t="str">
        <f>"单位名称："&amp;"临沧市临翔区医疗保障局"</f>
        <v>单位名称：临沧市临翔区医疗保障局</v>
      </c>
      <c r="B4" s="7"/>
      <c r="C4" s="7"/>
      <c r="D4" s="7"/>
      <c r="E4" s="7"/>
      <c r="F4" s="7"/>
      <c r="G4" s="7"/>
      <c r="H4" s="7"/>
      <c r="I4" s="24"/>
      <c r="J4" s="24"/>
      <c r="K4" s="24"/>
      <c r="L4" s="24"/>
      <c r="M4" s="24"/>
      <c r="N4" s="24"/>
      <c r="O4" s="24"/>
      <c r="P4" s="24"/>
      <c r="Q4" s="24"/>
      <c r="R4" s="2"/>
      <c r="S4" s="2"/>
      <c r="T4" s="2"/>
      <c r="U4" s="22"/>
      <c r="V4" s="2"/>
      <c r="W4" s="46" t="s">
        <v>180</v>
      </c>
    </row>
    <row r="5" ht="18.75" customHeight="1" spans="1:23">
      <c r="A5" s="8" t="s">
        <v>275</v>
      </c>
      <c r="B5" s="9" t="s">
        <v>194</v>
      </c>
      <c r="C5" s="8" t="s">
        <v>195</v>
      </c>
      <c r="D5" s="8" t="s">
        <v>276</v>
      </c>
      <c r="E5" s="9" t="s">
        <v>196</v>
      </c>
      <c r="F5" s="9" t="s">
        <v>197</v>
      </c>
      <c r="G5" s="9" t="s">
        <v>277</v>
      </c>
      <c r="H5" s="9" t="s">
        <v>278</v>
      </c>
      <c r="I5" s="36" t="s">
        <v>56</v>
      </c>
      <c r="J5" s="25" t="s">
        <v>279</v>
      </c>
      <c r="K5" s="26"/>
      <c r="L5" s="26"/>
      <c r="M5" s="27"/>
      <c r="N5" s="25" t="s">
        <v>202</v>
      </c>
      <c r="O5" s="26"/>
      <c r="P5" s="27"/>
      <c r="Q5" s="9" t="s">
        <v>62</v>
      </c>
      <c r="R5" s="25" t="s">
        <v>79</v>
      </c>
      <c r="S5" s="26"/>
      <c r="T5" s="26"/>
      <c r="U5" s="26"/>
      <c r="V5" s="26"/>
      <c r="W5" s="27"/>
    </row>
    <row r="6" ht="18.75" customHeight="1" spans="1:23">
      <c r="A6" s="10"/>
      <c r="B6" s="37"/>
      <c r="C6" s="10"/>
      <c r="D6" s="10"/>
      <c r="E6" s="11"/>
      <c r="F6" s="11"/>
      <c r="G6" s="11"/>
      <c r="H6" s="11"/>
      <c r="I6" s="37"/>
      <c r="J6" s="135" t="s">
        <v>59</v>
      </c>
      <c r="K6" s="136"/>
      <c r="L6" s="9" t="s">
        <v>60</v>
      </c>
      <c r="M6" s="9" t="s">
        <v>61</v>
      </c>
      <c r="N6" s="9" t="s">
        <v>59</v>
      </c>
      <c r="O6" s="9" t="s">
        <v>60</v>
      </c>
      <c r="P6" s="9" t="s">
        <v>61</v>
      </c>
      <c r="Q6" s="11"/>
      <c r="R6" s="9" t="s">
        <v>58</v>
      </c>
      <c r="S6" s="8" t="s">
        <v>65</v>
      </c>
      <c r="T6" s="8" t="s">
        <v>208</v>
      </c>
      <c r="U6" s="8" t="s">
        <v>67</v>
      </c>
      <c r="V6" s="8" t="s">
        <v>68</v>
      </c>
      <c r="W6" s="8" t="s">
        <v>69</v>
      </c>
    </row>
    <row r="7" ht="18.75" customHeight="1" spans="1:23">
      <c r="A7" s="37"/>
      <c r="B7" s="37"/>
      <c r="C7" s="37"/>
      <c r="D7" s="37"/>
      <c r="E7" s="37"/>
      <c r="F7" s="37"/>
      <c r="G7" s="37"/>
      <c r="H7" s="37"/>
      <c r="I7" s="37"/>
      <c r="J7" s="137" t="s">
        <v>58</v>
      </c>
      <c r="K7" s="98"/>
      <c r="L7" s="37"/>
      <c r="M7" s="37"/>
      <c r="N7" s="37"/>
      <c r="O7" s="37"/>
      <c r="P7" s="37"/>
      <c r="Q7" s="37"/>
      <c r="R7" s="37"/>
      <c r="S7" s="138"/>
      <c r="T7" s="138"/>
      <c r="U7" s="138"/>
      <c r="V7" s="138"/>
      <c r="W7" s="138"/>
    </row>
    <row r="8" ht="18.75" customHeight="1" spans="1:23">
      <c r="A8" s="12"/>
      <c r="B8" s="38"/>
      <c r="C8" s="12"/>
      <c r="D8" s="12"/>
      <c r="E8" s="13"/>
      <c r="F8" s="13"/>
      <c r="G8" s="13"/>
      <c r="H8" s="13"/>
      <c r="I8" s="38"/>
      <c r="J8" s="43" t="s">
        <v>58</v>
      </c>
      <c r="K8" s="43" t="s">
        <v>280</v>
      </c>
      <c r="L8" s="13"/>
      <c r="M8" s="13"/>
      <c r="N8" s="13"/>
      <c r="O8" s="13"/>
      <c r="P8" s="13"/>
      <c r="Q8" s="13"/>
      <c r="R8" s="13"/>
      <c r="S8" s="13"/>
      <c r="T8" s="13"/>
      <c r="U8" s="38"/>
      <c r="V8" s="13"/>
      <c r="W8" s="13"/>
    </row>
    <row r="9" ht="18.75" customHeight="1" spans="1:23">
      <c r="A9" s="133">
        <v>1</v>
      </c>
      <c r="B9" s="133">
        <v>2</v>
      </c>
      <c r="C9" s="133">
        <v>3</v>
      </c>
      <c r="D9" s="133">
        <v>4</v>
      </c>
      <c r="E9" s="133">
        <v>5</v>
      </c>
      <c r="F9" s="133">
        <v>6</v>
      </c>
      <c r="G9" s="133">
        <v>7</v>
      </c>
      <c r="H9" s="133">
        <v>8</v>
      </c>
      <c r="I9" s="133">
        <v>9</v>
      </c>
      <c r="J9" s="133">
        <v>10</v>
      </c>
      <c r="K9" s="133">
        <v>11</v>
      </c>
      <c r="L9" s="133">
        <v>12</v>
      </c>
      <c r="M9" s="133">
        <v>13</v>
      </c>
      <c r="N9" s="133">
        <v>14</v>
      </c>
      <c r="O9" s="133">
        <v>15</v>
      </c>
      <c r="P9" s="133">
        <v>16</v>
      </c>
      <c r="Q9" s="133">
        <v>17</v>
      </c>
      <c r="R9" s="133">
        <v>18</v>
      </c>
      <c r="S9" s="133">
        <v>19</v>
      </c>
      <c r="T9" s="133">
        <v>20</v>
      </c>
      <c r="U9" s="133">
        <v>21</v>
      </c>
      <c r="V9" s="133">
        <v>22</v>
      </c>
      <c r="W9" s="133">
        <v>23</v>
      </c>
    </row>
    <row r="10" ht="18.75" customHeight="1" spans="1:23">
      <c r="A10" s="15"/>
      <c r="B10" s="15"/>
      <c r="C10" s="15" t="s">
        <v>281</v>
      </c>
      <c r="D10" s="15"/>
      <c r="E10" s="15"/>
      <c r="F10" s="15"/>
      <c r="G10" s="15"/>
      <c r="H10" s="15"/>
      <c r="I10" s="29">
        <v>5009407.2</v>
      </c>
      <c r="J10" s="29">
        <v>5009407.2</v>
      </c>
      <c r="K10" s="29">
        <v>5009407.2</v>
      </c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ht="18.75" customHeight="1" spans="1:23">
      <c r="A11" s="134" t="s">
        <v>282</v>
      </c>
      <c r="B11" s="134" t="s">
        <v>283</v>
      </c>
      <c r="C11" s="15" t="s">
        <v>281</v>
      </c>
      <c r="D11" s="134" t="s">
        <v>71</v>
      </c>
      <c r="E11" s="134" t="s">
        <v>110</v>
      </c>
      <c r="F11" s="134" t="s">
        <v>111</v>
      </c>
      <c r="G11" s="134" t="s">
        <v>284</v>
      </c>
      <c r="H11" s="134" t="s">
        <v>285</v>
      </c>
      <c r="I11" s="29">
        <v>5009407.2</v>
      </c>
      <c r="J11" s="29">
        <v>5009407.2</v>
      </c>
      <c r="K11" s="29">
        <v>5009407.2</v>
      </c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ht="18.75" customHeight="1" spans="1:23">
      <c r="A12" s="18"/>
      <c r="B12" s="18"/>
      <c r="C12" s="15" t="s">
        <v>286</v>
      </c>
      <c r="D12" s="18"/>
      <c r="E12" s="18"/>
      <c r="F12" s="18"/>
      <c r="G12" s="18"/>
      <c r="H12" s="18"/>
      <c r="I12" s="29">
        <v>20000</v>
      </c>
      <c r="J12" s="29">
        <v>20000</v>
      </c>
      <c r="K12" s="29">
        <v>20000</v>
      </c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ht="18.75" customHeight="1" spans="1:23">
      <c r="A13" s="134" t="s">
        <v>287</v>
      </c>
      <c r="B13" s="134" t="s">
        <v>288</v>
      </c>
      <c r="C13" s="15" t="s">
        <v>286</v>
      </c>
      <c r="D13" s="134" t="s">
        <v>71</v>
      </c>
      <c r="E13" s="134" t="s">
        <v>120</v>
      </c>
      <c r="F13" s="134" t="s">
        <v>121</v>
      </c>
      <c r="G13" s="134" t="s">
        <v>289</v>
      </c>
      <c r="H13" s="134" t="s">
        <v>290</v>
      </c>
      <c r="I13" s="29">
        <v>20000</v>
      </c>
      <c r="J13" s="29">
        <v>20000</v>
      </c>
      <c r="K13" s="29">
        <v>20000</v>
      </c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ht="18.75" customHeight="1" spans="1:23">
      <c r="A14" s="18"/>
      <c r="B14" s="18"/>
      <c r="C14" s="15" t="s">
        <v>291</v>
      </c>
      <c r="D14" s="18"/>
      <c r="E14" s="18"/>
      <c r="F14" s="18"/>
      <c r="G14" s="18"/>
      <c r="H14" s="18"/>
      <c r="I14" s="29">
        <v>30000</v>
      </c>
      <c r="J14" s="29">
        <v>30000</v>
      </c>
      <c r="K14" s="29">
        <v>30000</v>
      </c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ht="18.75" customHeight="1" spans="1:23">
      <c r="A15" s="134" t="s">
        <v>287</v>
      </c>
      <c r="B15" s="134" t="s">
        <v>292</v>
      </c>
      <c r="C15" s="15" t="s">
        <v>291</v>
      </c>
      <c r="D15" s="134" t="s">
        <v>71</v>
      </c>
      <c r="E15" s="134" t="s">
        <v>120</v>
      </c>
      <c r="F15" s="134" t="s">
        <v>121</v>
      </c>
      <c r="G15" s="134" t="s">
        <v>255</v>
      </c>
      <c r="H15" s="134" t="s">
        <v>256</v>
      </c>
      <c r="I15" s="29">
        <v>25000</v>
      </c>
      <c r="J15" s="29">
        <v>25000</v>
      </c>
      <c r="K15" s="29">
        <v>25000</v>
      </c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ht="18.75" customHeight="1" spans="1:23">
      <c r="A16" s="134" t="s">
        <v>287</v>
      </c>
      <c r="B16" s="134" t="s">
        <v>292</v>
      </c>
      <c r="C16" s="15" t="s">
        <v>291</v>
      </c>
      <c r="D16" s="134" t="s">
        <v>71</v>
      </c>
      <c r="E16" s="134" t="s">
        <v>120</v>
      </c>
      <c r="F16" s="134" t="s">
        <v>121</v>
      </c>
      <c r="G16" s="134" t="s">
        <v>293</v>
      </c>
      <c r="H16" s="134" t="s">
        <v>294</v>
      </c>
      <c r="I16" s="29">
        <v>5000</v>
      </c>
      <c r="J16" s="29">
        <v>5000</v>
      </c>
      <c r="K16" s="29">
        <v>5000</v>
      </c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</row>
    <row r="17" ht="18.75" customHeight="1" spans="1:23">
      <c r="A17" s="18"/>
      <c r="B17" s="18"/>
      <c r="C17" s="15" t="s">
        <v>295</v>
      </c>
      <c r="D17" s="18"/>
      <c r="E17" s="18"/>
      <c r="F17" s="18"/>
      <c r="G17" s="18"/>
      <c r="H17" s="18"/>
      <c r="I17" s="29">
        <v>86731.65</v>
      </c>
      <c r="J17" s="29"/>
      <c r="K17" s="29"/>
      <c r="L17" s="29"/>
      <c r="M17" s="29"/>
      <c r="N17" s="29">
        <v>86731.65</v>
      </c>
      <c r="O17" s="29"/>
      <c r="P17" s="29"/>
      <c r="Q17" s="29"/>
      <c r="R17" s="29"/>
      <c r="S17" s="29"/>
      <c r="T17" s="29"/>
      <c r="U17" s="29"/>
      <c r="V17" s="29"/>
      <c r="W17" s="29"/>
    </row>
    <row r="18" ht="18.75" customHeight="1" spans="1:23">
      <c r="A18" s="134" t="s">
        <v>287</v>
      </c>
      <c r="B18" s="134" t="s">
        <v>296</v>
      </c>
      <c r="C18" s="15" t="s">
        <v>295</v>
      </c>
      <c r="D18" s="134" t="s">
        <v>71</v>
      </c>
      <c r="E18" s="134" t="s">
        <v>120</v>
      </c>
      <c r="F18" s="134" t="s">
        <v>121</v>
      </c>
      <c r="G18" s="134" t="s">
        <v>255</v>
      </c>
      <c r="H18" s="134" t="s">
        <v>256</v>
      </c>
      <c r="I18" s="29">
        <v>63329.56</v>
      </c>
      <c r="J18" s="29"/>
      <c r="K18" s="29"/>
      <c r="L18" s="29"/>
      <c r="M18" s="29"/>
      <c r="N18" s="29">
        <v>63329.56</v>
      </c>
      <c r="O18" s="29"/>
      <c r="P18" s="29"/>
      <c r="Q18" s="29"/>
      <c r="R18" s="29"/>
      <c r="S18" s="29"/>
      <c r="T18" s="29"/>
      <c r="U18" s="29"/>
      <c r="V18" s="29"/>
      <c r="W18" s="29"/>
    </row>
    <row r="19" ht="18.75" customHeight="1" spans="1:23">
      <c r="A19" s="134" t="s">
        <v>287</v>
      </c>
      <c r="B19" s="134" t="s">
        <v>296</v>
      </c>
      <c r="C19" s="15" t="s">
        <v>295</v>
      </c>
      <c r="D19" s="134" t="s">
        <v>71</v>
      </c>
      <c r="E19" s="134" t="s">
        <v>120</v>
      </c>
      <c r="F19" s="134" t="s">
        <v>121</v>
      </c>
      <c r="G19" s="134" t="s">
        <v>293</v>
      </c>
      <c r="H19" s="134" t="s">
        <v>294</v>
      </c>
      <c r="I19" s="29">
        <v>3402.09</v>
      </c>
      <c r="J19" s="29"/>
      <c r="K19" s="29"/>
      <c r="L19" s="29"/>
      <c r="M19" s="29"/>
      <c r="N19" s="29">
        <v>3402.09</v>
      </c>
      <c r="O19" s="29"/>
      <c r="P19" s="29"/>
      <c r="Q19" s="29"/>
      <c r="R19" s="29"/>
      <c r="S19" s="29"/>
      <c r="T19" s="29"/>
      <c r="U19" s="29"/>
      <c r="V19" s="29"/>
      <c r="W19" s="29"/>
    </row>
    <row r="20" ht="18.75" customHeight="1" spans="1:23">
      <c r="A20" s="134" t="s">
        <v>287</v>
      </c>
      <c r="B20" s="134" t="s">
        <v>296</v>
      </c>
      <c r="C20" s="15" t="s">
        <v>295</v>
      </c>
      <c r="D20" s="134" t="s">
        <v>71</v>
      </c>
      <c r="E20" s="134" t="s">
        <v>120</v>
      </c>
      <c r="F20" s="134" t="s">
        <v>121</v>
      </c>
      <c r="G20" s="134" t="s">
        <v>293</v>
      </c>
      <c r="H20" s="134" t="s">
        <v>294</v>
      </c>
      <c r="I20" s="29">
        <v>20000</v>
      </c>
      <c r="J20" s="29"/>
      <c r="K20" s="29"/>
      <c r="L20" s="29"/>
      <c r="M20" s="29"/>
      <c r="N20" s="29">
        <v>20000</v>
      </c>
      <c r="O20" s="29"/>
      <c r="P20" s="29"/>
      <c r="Q20" s="29"/>
      <c r="R20" s="29"/>
      <c r="S20" s="29"/>
      <c r="T20" s="29"/>
      <c r="U20" s="29"/>
      <c r="V20" s="29"/>
      <c r="W20" s="29"/>
    </row>
    <row r="21" ht="18.75" customHeight="1" spans="1:23">
      <c r="A21" s="32" t="s">
        <v>131</v>
      </c>
      <c r="B21" s="33"/>
      <c r="C21" s="33"/>
      <c r="D21" s="33"/>
      <c r="E21" s="33"/>
      <c r="F21" s="33"/>
      <c r="G21" s="33"/>
      <c r="H21" s="39"/>
      <c r="I21" s="29">
        <v>5146138.85</v>
      </c>
      <c r="J21" s="29">
        <v>5059407.2</v>
      </c>
      <c r="K21" s="29">
        <v>5059407.2</v>
      </c>
      <c r="L21" s="29"/>
      <c r="M21" s="29"/>
      <c r="N21" s="29">
        <v>86731.65</v>
      </c>
      <c r="O21" s="29"/>
      <c r="P21" s="29"/>
      <c r="Q21" s="29"/>
      <c r="R21" s="29"/>
      <c r="S21" s="29"/>
      <c r="T21" s="29"/>
      <c r="U21" s="29"/>
      <c r="V21" s="29"/>
      <c r="W21" s="29"/>
    </row>
  </sheetData>
  <autoFilter ref="A9:W21">
    <extLst/>
  </autoFilter>
  <mergeCells count="28">
    <mergeCell ref="A3:W3"/>
    <mergeCell ref="A4:H4"/>
    <mergeCell ref="J5:M5"/>
    <mergeCell ref="N5:P5"/>
    <mergeCell ref="R5:W5"/>
    <mergeCell ref="A21:H2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7"/>
  <sheetViews>
    <sheetView showZeros="0" workbookViewId="0">
      <pane ySplit="1" topLeftCell="A14" activePane="bottomLeft" state="frozen"/>
      <selection/>
      <selection pane="bottomLeft" activeCell="A1" sqref="A1"/>
    </sheetView>
  </sheetViews>
  <sheetFormatPr defaultColWidth="9.14444444444444" defaultRowHeight="12" customHeight="1"/>
  <cols>
    <col min="1" max="1" width="34.2888888888889" customWidth="1"/>
    <col min="2" max="2" width="48" customWidth="1"/>
    <col min="3" max="5" width="18.2888888888889" customWidth="1"/>
    <col min="6" max="6" width="12" customWidth="1"/>
    <col min="7" max="7" width="17" customWidth="1"/>
    <col min="8" max="9" width="12" customWidth="1"/>
    <col min="10" max="10" width="27.5666666666667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93" t="s">
        <v>297</v>
      </c>
    </row>
    <row r="3" ht="36.75" customHeight="1" spans="1:10">
      <c r="A3" s="4" t="str">
        <f>"2025"&amp;"年部门项目支出绩效目标表"</f>
        <v>2025年部门项目支出绩效目标表</v>
      </c>
      <c r="B3" s="5"/>
      <c r="C3" s="5"/>
      <c r="D3" s="5"/>
      <c r="E3" s="5"/>
      <c r="F3" s="53"/>
      <c r="G3" s="5"/>
      <c r="H3" s="53"/>
      <c r="I3" s="53"/>
      <c r="J3" s="5"/>
    </row>
    <row r="4" ht="18.75" customHeight="1" spans="1:8">
      <c r="A4" s="6" t="str">
        <f>"单位名称："&amp;"临沧市临翔区医疗保障局"</f>
        <v>单位名称：临沧市临翔区医疗保障局</v>
      </c>
      <c r="B4" s="22"/>
      <c r="C4" s="22"/>
      <c r="D4" s="22"/>
      <c r="E4" s="22"/>
      <c r="F4" s="54"/>
      <c r="G4" s="22"/>
      <c r="H4" s="54"/>
    </row>
    <row r="5" ht="18.75" customHeight="1" spans="1:10">
      <c r="A5" s="43" t="s">
        <v>298</v>
      </c>
      <c r="B5" s="43" t="s">
        <v>299</v>
      </c>
      <c r="C5" s="43" t="s">
        <v>300</v>
      </c>
      <c r="D5" s="43" t="s">
        <v>301</v>
      </c>
      <c r="E5" s="43" t="s">
        <v>302</v>
      </c>
      <c r="F5" s="55" t="s">
        <v>303</v>
      </c>
      <c r="G5" s="43" t="s">
        <v>304</v>
      </c>
      <c r="H5" s="55" t="s">
        <v>305</v>
      </c>
      <c r="I5" s="55" t="s">
        <v>306</v>
      </c>
      <c r="J5" s="43" t="s">
        <v>307</v>
      </c>
    </row>
    <row r="6" ht="18.75" customHeight="1" spans="1:10">
      <c r="A6" s="130">
        <v>1</v>
      </c>
      <c r="B6" s="130">
        <v>2</v>
      </c>
      <c r="C6" s="130">
        <v>3</v>
      </c>
      <c r="D6" s="130">
        <v>4</v>
      </c>
      <c r="E6" s="130">
        <v>5</v>
      </c>
      <c r="F6" s="130">
        <v>6</v>
      </c>
      <c r="G6" s="130">
        <v>7</v>
      </c>
      <c r="H6" s="130">
        <v>8</v>
      </c>
      <c r="I6" s="130">
        <v>9</v>
      </c>
      <c r="J6" s="130">
        <v>10</v>
      </c>
    </row>
    <row r="7" ht="18.75" customHeight="1" spans="1:10">
      <c r="A7" s="31" t="s">
        <v>71</v>
      </c>
      <c r="B7" s="44"/>
      <c r="C7" s="44"/>
      <c r="D7" s="44"/>
      <c r="E7" s="56"/>
      <c r="F7" s="57"/>
      <c r="G7" s="56"/>
      <c r="H7" s="57"/>
      <c r="I7" s="57"/>
      <c r="J7" s="56"/>
    </row>
    <row r="8" ht="18.75" customHeight="1" spans="1:10">
      <c r="A8" s="131" t="s">
        <v>71</v>
      </c>
      <c r="B8" s="15"/>
      <c r="C8" s="15"/>
      <c r="D8" s="15"/>
      <c r="E8" s="31"/>
      <c r="F8" s="15"/>
      <c r="G8" s="31"/>
      <c r="H8" s="15"/>
      <c r="I8" s="15"/>
      <c r="J8" s="31"/>
    </row>
    <row r="9" ht="18.75" customHeight="1" spans="1:10">
      <c r="A9" s="228" t="s">
        <v>286</v>
      </c>
      <c r="B9" s="15" t="s">
        <v>308</v>
      </c>
      <c r="C9" s="15" t="s">
        <v>309</v>
      </c>
      <c r="D9" s="15" t="s">
        <v>310</v>
      </c>
      <c r="E9" s="31" t="s">
        <v>311</v>
      </c>
      <c r="F9" s="15" t="s">
        <v>312</v>
      </c>
      <c r="G9" s="31" t="s">
        <v>173</v>
      </c>
      <c r="H9" s="15" t="s">
        <v>313</v>
      </c>
      <c r="I9" s="15" t="s">
        <v>314</v>
      </c>
      <c r="J9" s="31" t="s">
        <v>315</v>
      </c>
    </row>
    <row r="10" ht="18.75" customHeight="1" spans="1:10">
      <c r="A10" s="228" t="s">
        <v>286</v>
      </c>
      <c r="B10" s="15" t="s">
        <v>308</v>
      </c>
      <c r="C10" s="15" t="s">
        <v>309</v>
      </c>
      <c r="D10" s="15" t="s">
        <v>316</v>
      </c>
      <c r="E10" s="31" t="s">
        <v>317</v>
      </c>
      <c r="F10" s="15" t="s">
        <v>312</v>
      </c>
      <c r="G10" s="31" t="s">
        <v>318</v>
      </c>
      <c r="H10" s="15" t="s">
        <v>319</v>
      </c>
      <c r="I10" s="15" t="s">
        <v>314</v>
      </c>
      <c r="J10" s="31" t="s">
        <v>320</v>
      </c>
    </row>
    <row r="11" ht="18.75" customHeight="1" spans="1:10">
      <c r="A11" s="228" t="s">
        <v>286</v>
      </c>
      <c r="B11" s="15" t="s">
        <v>308</v>
      </c>
      <c r="C11" s="15" t="s">
        <v>309</v>
      </c>
      <c r="D11" s="15" t="s">
        <v>321</v>
      </c>
      <c r="E11" s="31" t="s">
        <v>322</v>
      </c>
      <c r="F11" s="15" t="s">
        <v>312</v>
      </c>
      <c r="G11" s="31" t="s">
        <v>318</v>
      </c>
      <c r="H11" s="15" t="s">
        <v>319</v>
      </c>
      <c r="I11" s="15" t="s">
        <v>314</v>
      </c>
      <c r="J11" s="31" t="s">
        <v>323</v>
      </c>
    </row>
    <row r="12" ht="18.75" customHeight="1" spans="1:10">
      <c r="A12" s="228" t="s">
        <v>286</v>
      </c>
      <c r="B12" s="15" t="s">
        <v>308</v>
      </c>
      <c r="C12" s="15" t="s">
        <v>309</v>
      </c>
      <c r="D12" s="15" t="s">
        <v>324</v>
      </c>
      <c r="E12" s="31" t="s">
        <v>325</v>
      </c>
      <c r="F12" s="15" t="s">
        <v>312</v>
      </c>
      <c r="G12" s="31" t="s">
        <v>326</v>
      </c>
      <c r="H12" s="15" t="s">
        <v>327</v>
      </c>
      <c r="I12" s="15" t="s">
        <v>314</v>
      </c>
      <c r="J12" s="31" t="s">
        <v>328</v>
      </c>
    </row>
    <row r="13" ht="18.75" customHeight="1" spans="1:10">
      <c r="A13" s="228" t="s">
        <v>286</v>
      </c>
      <c r="B13" s="15" t="s">
        <v>308</v>
      </c>
      <c r="C13" s="15" t="s">
        <v>329</v>
      </c>
      <c r="D13" s="15" t="s">
        <v>330</v>
      </c>
      <c r="E13" s="31" t="s">
        <v>331</v>
      </c>
      <c r="F13" s="15" t="s">
        <v>332</v>
      </c>
      <c r="G13" s="31" t="s">
        <v>333</v>
      </c>
      <c r="H13" s="15" t="s">
        <v>319</v>
      </c>
      <c r="I13" s="15" t="s">
        <v>314</v>
      </c>
      <c r="J13" s="31" t="s">
        <v>334</v>
      </c>
    </row>
    <row r="14" ht="18.75" customHeight="1" spans="1:10">
      <c r="A14" s="228" t="s">
        <v>286</v>
      </c>
      <c r="B14" s="15" t="s">
        <v>308</v>
      </c>
      <c r="C14" s="15" t="s">
        <v>335</v>
      </c>
      <c r="D14" s="15" t="s">
        <v>336</v>
      </c>
      <c r="E14" s="31" t="s">
        <v>337</v>
      </c>
      <c r="F14" s="15" t="s">
        <v>312</v>
      </c>
      <c r="G14" s="31" t="s">
        <v>338</v>
      </c>
      <c r="H14" s="15" t="s">
        <v>319</v>
      </c>
      <c r="I14" s="15" t="s">
        <v>314</v>
      </c>
      <c r="J14" s="31" t="s">
        <v>339</v>
      </c>
    </row>
    <row r="15" ht="18.75" customHeight="1" spans="1:10">
      <c r="A15" s="228" t="s">
        <v>281</v>
      </c>
      <c r="B15" s="15" t="s">
        <v>340</v>
      </c>
      <c r="C15" s="15" t="s">
        <v>309</v>
      </c>
      <c r="D15" s="15" t="s">
        <v>310</v>
      </c>
      <c r="E15" s="31" t="s">
        <v>341</v>
      </c>
      <c r="F15" s="15" t="s">
        <v>332</v>
      </c>
      <c r="G15" s="31" t="s">
        <v>342</v>
      </c>
      <c r="H15" s="15" t="s">
        <v>343</v>
      </c>
      <c r="I15" s="15" t="s">
        <v>314</v>
      </c>
      <c r="J15" s="31" t="s">
        <v>344</v>
      </c>
    </row>
    <row r="16" ht="18.75" customHeight="1" spans="1:10">
      <c r="A16" s="228" t="s">
        <v>281</v>
      </c>
      <c r="B16" s="15" t="s">
        <v>340</v>
      </c>
      <c r="C16" s="15" t="s">
        <v>309</v>
      </c>
      <c r="D16" s="15" t="s">
        <v>310</v>
      </c>
      <c r="E16" s="31" t="s">
        <v>345</v>
      </c>
      <c r="F16" s="15" t="s">
        <v>312</v>
      </c>
      <c r="G16" s="31" t="s">
        <v>177</v>
      </c>
      <c r="H16" s="15" t="s">
        <v>346</v>
      </c>
      <c r="I16" s="15" t="s">
        <v>314</v>
      </c>
      <c r="J16" s="31" t="s">
        <v>347</v>
      </c>
    </row>
    <row r="17" ht="18.75" customHeight="1" spans="1:10">
      <c r="A17" s="228" t="s">
        <v>281</v>
      </c>
      <c r="B17" s="15" t="s">
        <v>340</v>
      </c>
      <c r="C17" s="15" t="s">
        <v>309</v>
      </c>
      <c r="D17" s="15" t="s">
        <v>310</v>
      </c>
      <c r="E17" s="31" t="s">
        <v>348</v>
      </c>
      <c r="F17" s="15" t="s">
        <v>312</v>
      </c>
      <c r="G17" s="31" t="s">
        <v>349</v>
      </c>
      <c r="H17" s="15" t="s">
        <v>350</v>
      </c>
      <c r="I17" s="15" t="s">
        <v>314</v>
      </c>
      <c r="J17" s="31" t="s">
        <v>351</v>
      </c>
    </row>
    <row r="18" ht="18.75" customHeight="1" spans="1:10">
      <c r="A18" s="228" t="s">
        <v>281</v>
      </c>
      <c r="B18" s="15" t="s">
        <v>340</v>
      </c>
      <c r="C18" s="15" t="s">
        <v>309</v>
      </c>
      <c r="D18" s="15" t="s">
        <v>316</v>
      </c>
      <c r="E18" s="31" t="s">
        <v>352</v>
      </c>
      <c r="F18" s="15" t="s">
        <v>332</v>
      </c>
      <c r="G18" s="31" t="s">
        <v>338</v>
      </c>
      <c r="H18" s="15" t="s">
        <v>319</v>
      </c>
      <c r="I18" s="15" t="s">
        <v>314</v>
      </c>
      <c r="J18" s="31" t="s">
        <v>353</v>
      </c>
    </row>
    <row r="19" ht="18.75" customHeight="1" spans="1:10">
      <c r="A19" s="228" t="s">
        <v>281</v>
      </c>
      <c r="B19" s="15" t="s">
        <v>340</v>
      </c>
      <c r="C19" s="15" t="s">
        <v>309</v>
      </c>
      <c r="D19" s="15" t="s">
        <v>316</v>
      </c>
      <c r="E19" s="31" t="s">
        <v>354</v>
      </c>
      <c r="F19" s="15" t="s">
        <v>332</v>
      </c>
      <c r="G19" s="31" t="s">
        <v>338</v>
      </c>
      <c r="H19" s="15" t="s">
        <v>319</v>
      </c>
      <c r="I19" s="15" t="s">
        <v>314</v>
      </c>
      <c r="J19" s="31" t="s">
        <v>355</v>
      </c>
    </row>
    <row r="20" ht="18.75" customHeight="1" spans="1:10">
      <c r="A20" s="228" t="s">
        <v>281</v>
      </c>
      <c r="B20" s="15" t="s">
        <v>340</v>
      </c>
      <c r="C20" s="15" t="s">
        <v>309</v>
      </c>
      <c r="D20" s="15" t="s">
        <v>316</v>
      </c>
      <c r="E20" s="31" t="s">
        <v>356</v>
      </c>
      <c r="F20" s="15" t="s">
        <v>332</v>
      </c>
      <c r="G20" s="31" t="s">
        <v>357</v>
      </c>
      <c r="H20" s="15" t="s">
        <v>319</v>
      </c>
      <c r="I20" s="15" t="s">
        <v>314</v>
      </c>
      <c r="J20" s="31" t="s">
        <v>358</v>
      </c>
    </row>
    <row r="21" ht="18.75" customHeight="1" spans="1:10">
      <c r="A21" s="228" t="s">
        <v>281</v>
      </c>
      <c r="B21" s="15" t="s">
        <v>340</v>
      </c>
      <c r="C21" s="15" t="s">
        <v>309</v>
      </c>
      <c r="D21" s="15" t="s">
        <v>316</v>
      </c>
      <c r="E21" s="31" t="s">
        <v>359</v>
      </c>
      <c r="F21" s="15" t="s">
        <v>332</v>
      </c>
      <c r="G21" s="31" t="s">
        <v>360</v>
      </c>
      <c r="H21" s="15" t="s">
        <v>319</v>
      </c>
      <c r="I21" s="15" t="s">
        <v>314</v>
      </c>
      <c r="J21" s="31" t="s">
        <v>361</v>
      </c>
    </row>
    <row r="22" ht="18.75" customHeight="1" spans="1:10">
      <c r="A22" s="228" t="s">
        <v>281</v>
      </c>
      <c r="B22" s="15" t="s">
        <v>340</v>
      </c>
      <c r="C22" s="15" t="s">
        <v>309</v>
      </c>
      <c r="D22" s="15" t="s">
        <v>316</v>
      </c>
      <c r="E22" s="31" t="s">
        <v>362</v>
      </c>
      <c r="F22" s="15" t="s">
        <v>312</v>
      </c>
      <c r="G22" s="31" t="s">
        <v>318</v>
      </c>
      <c r="H22" s="15" t="s">
        <v>319</v>
      </c>
      <c r="I22" s="15" t="s">
        <v>314</v>
      </c>
      <c r="J22" s="31" t="s">
        <v>363</v>
      </c>
    </row>
    <row r="23" ht="18.75" customHeight="1" spans="1:10">
      <c r="A23" s="228" t="s">
        <v>281</v>
      </c>
      <c r="B23" s="15" t="s">
        <v>340</v>
      </c>
      <c r="C23" s="15" t="s">
        <v>309</v>
      </c>
      <c r="D23" s="15" t="s">
        <v>321</v>
      </c>
      <c r="E23" s="31" t="s">
        <v>364</v>
      </c>
      <c r="F23" s="15" t="s">
        <v>312</v>
      </c>
      <c r="G23" s="31" t="s">
        <v>318</v>
      </c>
      <c r="H23" s="15" t="s">
        <v>319</v>
      </c>
      <c r="I23" s="15" t="s">
        <v>314</v>
      </c>
      <c r="J23" s="31" t="s">
        <v>365</v>
      </c>
    </row>
    <row r="24" ht="18.75" customHeight="1" spans="1:10">
      <c r="A24" s="228" t="s">
        <v>281</v>
      </c>
      <c r="B24" s="15" t="s">
        <v>340</v>
      </c>
      <c r="C24" s="15" t="s">
        <v>329</v>
      </c>
      <c r="D24" s="15" t="s">
        <v>330</v>
      </c>
      <c r="E24" s="31" t="s">
        <v>366</v>
      </c>
      <c r="F24" s="15" t="s">
        <v>332</v>
      </c>
      <c r="G24" s="31" t="s">
        <v>367</v>
      </c>
      <c r="H24" s="15" t="s">
        <v>319</v>
      </c>
      <c r="I24" s="15" t="s">
        <v>314</v>
      </c>
      <c r="J24" s="31" t="s">
        <v>368</v>
      </c>
    </row>
    <row r="25" ht="18.75" customHeight="1" spans="1:10">
      <c r="A25" s="228" t="s">
        <v>281</v>
      </c>
      <c r="B25" s="15" t="s">
        <v>340</v>
      </c>
      <c r="C25" s="15" t="s">
        <v>329</v>
      </c>
      <c r="D25" s="15" t="s">
        <v>330</v>
      </c>
      <c r="E25" s="31" t="s">
        <v>369</v>
      </c>
      <c r="F25" s="15" t="s">
        <v>312</v>
      </c>
      <c r="G25" s="31" t="s">
        <v>370</v>
      </c>
      <c r="H25" s="15" t="s">
        <v>371</v>
      </c>
      <c r="I25" s="15" t="s">
        <v>372</v>
      </c>
      <c r="J25" s="31" t="s">
        <v>373</v>
      </c>
    </row>
    <row r="26" ht="18.75" customHeight="1" spans="1:10">
      <c r="A26" s="228" t="s">
        <v>281</v>
      </c>
      <c r="B26" s="15" t="s">
        <v>340</v>
      </c>
      <c r="C26" s="15" t="s">
        <v>335</v>
      </c>
      <c r="D26" s="15" t="s">
        <v>336</v>
      </c>
      <c r="E26" s="31" t="s">
        <v>374</v>
      </c>
      <c r="F26" s="15" t="s">
        <v>332</v>
      </c>
      <c r="G26" s="31" t="s">
        <v>333</v>
      </c>
      <c r="H26" s="15" t="s">
        <v>319</v>
      </c>
      <c r="I26" s="15" t="s">
        <v>314</v>
      </c>
      <c r="J26" s="31" t="s">
        <v>375</v>
      </c>
    </row>
    <row r="27" ht="18.75" customHeight="1" spans="1:10">
      <c r="A27" s="228" t="s">
        <v>291</v>
      </c>
      <c r="B27" s="15" t="s">
        <v>376</v>
      </c>
      <c r="C27" s="15" t="s">
        <v>309</v>
      </c>
      <c r="D27" s="15" t="s">
        <v>310</v>
      </c>
      <c r="E27" s="31" t="s">
        <v>377</v>
      </c>
      <c r="F27" s="15" t="s">
        <v>312</v>
      </c>
      <c r="G27" s="31" t="s">
        <v>367</v>
      </c>
      <c r="H27" s="15" t="s">
        <v>319</v>
      </c>
      <c r="I27" s="15" t="s">
        <v>314</v>
      </c>
      <c r="J27" s="31" t="s">
        <v>378</v>
      </c>
    </row>
    <row r="28" ht="18.75" customHeight="1" spans="1:10">
      <c r="A28" s="228" t="s">
        <v>291</v>
      </c>
      <c r="B28" s="15" t="s">
        <v>376</v>
      </c>
      <c r="C28" s="15" t="s">
        <v>309</v>
      </c>
      <c r="D28" s="15" t="s">
        <v>310</v>
      </c>
      <c r="E28" s="31" t="s">
        <v>379</v>
      </c>
      <c r="F28" s="15" t="s">
        <v>312</v>
      </c>
      <c r="G28" s="31" t="s">
        <v>367</v>
      </c>
      <c r="H28" s="15" t="s">
        <v>319</v>
      </c>
      <c r="I28" s="15" t="s">
        <v>314</v>
      </c>
      <c r="J28" s="31" t="s">
        <v>378</v>
      </c>
    </row>
    <row r="29" ht="18.75" customHeight="1" spans="1:10">
      <c r="A29" s="228" t="s">
        <v>291</v>
      </c>
      <c r="B29" s="15" t="s">
        <v>376</v>
      </c>
      <c r="C29" s="15" t="s">
        <v>309</v>
      </c>
      <c r="D29" s="15" t="s">
        <v>310</v>
      </c>
      <c r="E29" s="31" t="s">
        <v>380</v>
      </c>
      <c r="F29" s="15" t="s">
        <v>312</v>
      </c>
      <c r="G29" s="31" t="s">
        <v>370</v>
      </c>
      <c r="H29" s="15" t="s">
        <v>371</v>
      </c>
      <c r="I29" s="15" t="s">
        <v>372</v>
      </c>
      <c r="J29" s="31" t="s">
        <v>378</v>
      </c>
    </row>
    <row r="30" ht="18.75" customHeight="1" spans="1:10">
      <c r="A30" s="228" t="s">
        <v>291</v>
      </c>
      <c r="B30" s="15" t="s">
        <v>376</v>
      </c>
      <c r="C30" s="15" t="s">
        <v>309</v>
      </c>
      <c r="D30" s="15" t="s">
        <v>310</v>
      </c>
      <c r="E30" s="31" t="s">
        <v>381</v>
      </c>
      <c r="F30" s="15" t="s">
        <v>312</v>
      </c>
      <c r="G30" s="31" t="s">
        <v>367</v>
      </c>
      <c r="H30" s="15" t="s">
        <v>319</v>
      </c>
      <c r="I30" s="15" t="s">
        <v>314</v>
      </c>
      <c r="J30" s="31" t="s">
        <v>378</v>
      </c>
    </row>
    <row r="31" ht="18.75" customHeight="1" spans="1:10">
      <c r="A31" s="228" t="s">
        <v>291</v>
      </c>
      <c r="B31" s="15" t="s">
        <v>376</v>
      </c>
      <c r="C31" s="15" t="s">
        <v>309</v>
      </c>
      <c r="D31" s="15" t="s">
        <v>310</v>
      </c>
      <c r="E31" s="31" t="s">
        <v>382</v>
      </c>
      <c r="F31" s="15" t="s">
        <v>312</v>
      </c>
      <c r="G31" s="31" t="s">
        <v>370</v>
      </c>
      <c r="H31" s="15" t="s">
        <v>371</v>
      </c>
      <c r="I31" s="15" t="s">
        <v>372</v>
      </c>
      <c r="J31" s="31" t="s">
        <v>378</v>
      </c>
    </row>
    <row r="32" ht="18.75" customHeight="1" spans="1:10">
      <c r="A32" s="228" t="s">
        <v>291</v>
      </c>
      <c r="B32" s="15" t="s">
        <v>376</v>
      </c>
      <c r="C32" s="15" t="s">
        <v>309</v>
      </c>
      <c r="D32" s="15" t="s">
        <v>316</v>
      </c>
      <c r="E32" s="31" t="s">
        <v>383</v>
      </c>
      <c r="F32" s="15" t="s">
        <v>332</v>
      </c>
      <c r="G32" s="31" t="s">
        <v>338</v>
      </c>
      <c r="H32" s="15" t="s">
        <v>319</v>
      </c>
      <c r="I32" s="15" t="s">
        <v>314</v>
      </c>
      <c r="J32" s="31" t="s">
        <v>384</v>
      </c>
    </row>
    <row r="33" ht="18.75" customHeight="1" spans="1:10">
      <c r="A33" s="228" t="s">
        <v>291</v>
      </c>
      <c r="B33" s="15" t="s">
        <v>376</v>
      </c>
      <c r="C33" s="15" t="s">
        <v>309</v>
      </c>
      <c r="D33" s="15" t="s">
        <v>321</v>
      </c>
      <c r="E33" s="31" t="s">
        <v>385</v>
      </c>
      <c r="F33" s="15" t="s">
        <v>332</v>
      </c>
      <c r="G33" s="31" t="s">
        <v>338</v>
      </c>
      <c r="H33" s="15" t="s">
        <v>319</v>
      </c>
      <c r="I33" s="15" t="s">
        <v>314</v>
      </c>
      <c r="J33" s="31" t="s">
        <v>386</v>
      </c>
    </row>
    <row r="34" ht="18.75" customHeight="1" spans="1:10">
      <c r="A34" s="228" t="s">
        <v>291</v>
      </c>
      <c r="B34" s="15" t="s">
        <v>376</v>
      </c>
      <c r="C34" s="15" t="s">
        <v>329</v>
      </c>
      <c r="D34" s="15" t="s">
        <v>330</v>
      </c>
      <c r="E34" s="31" t="s">
        <v>366</v>
      </c>
      <c r="F34" s="15" t="s">
        <v>332</v>
      </c>
      <c r="G34" s="31" t="s">
        <v>338</v>
      </c>
      <c r="H34" s="15" t="s">
        <v>319</v>
      </c>
      <c r="I34" s="15" t="s">
        <v>314</v>
      </c>
      <c r="J34" s="31" t="s">
        <v>387</v>
      </c>
    </row>
    <row r="35" ht="18.75" customHeight="1" spans="1:10">
      <c r="A35" s="228" t="s">
        <v>291</v>
      </c>
      <c r="B35" s="15" t="s">
        <v>376</v>
      </c>
      <c r="C35" s="15" t="s">
        <v>329</v>
      </c>
      <c r="D35" s="15" t="s">
        <v>330</v>
      </c>
      <c r="E35" s="31" t="s">
        <v>388</v>
      </c>
      <c r="F35" s="15" t="s">
        <v>332</v>
      </c>
      <c r="G35" s="31" t="s">
        <v>360</v>
      </c>
      <c r="H35" s="15" t="s">
        <v>319</v>
      </c>
      <c r="I35" s="15" t="s">
        <v>314</v>
      </c>
      <c r="J35" s="31" t="s">
        <v>387</v>
      </c>
    </row>
    <row r="36" ht="18.75" customHeight="1" spans="1:10">
      <c r="A36" s="228" t="s">
        <v>291</v>
      </c>
      <c r="B36" s="15" t="s">
        <v>376</v>
      </c>
      <c r="C36" s="15" t="s">
        <v>329</v>
      </c>
      <c r="D36" s="15" t="s">
        <v>389</v>
      </c>
      <c r="E36" s="31" t="s">
        <v>390</v>
      </c>
      <c r="F36" s="15" t="s">
        <v>312</v>
      </c>
      <c r="G36" s="31" t="s">
        <v>370</v>
      </c>
      <c r="H36" s="15"/>
      <c r="I36" s="15" t="s">
        <v>372</v>
      </c>
      <c r="J36" s="31" t="s">
        <v>391</v>
      </c>
    </row>
    <row r="37" ht="18.75" customHeight="1" spans="1:10">
      <c r="A37" s="228" t="s">
        <v>291</v>
      </c>
      <c r="B37" s="15" t="s">
        <v>376</v>
      </c>
      <c r="C37" s="15" t="s">
        <v>335</v>
      </c>
      <c r="D37" s="15" t="s">
        <v>336</v>
      </c>
      <c r="E37" s="31" t="s">
        <v>392</v>
      </c>
      <c r="F37" s="15" t="s">
        <v>332</v>
      </c>
      <c r="G37" s="31" t="s">
        <v>338</v>
      </c>
      <c r="H37" s="15" t="s">
        <v>319</v>
      </c>
      <c r="I37" s="15" t="s">
        <v>314</v>
      </c>
      <c r="J37" s="31" t="s">
        <v>393</v>
      </c>
    </row>
  </sheetData>
  <mergeCells count="8">
    <mergeCell ref="A3:J3"/>
    <mergeCell ref="A4:H4"/>
    <mergeCell ref="A9:A14"/>
    <mergeCell ref="A15:A26"/>
    <mergeCell ref="A27:A37"/>
    <mergeCell ref="B9:B14"/>
    <mergeCell ref="B15:B26"/>
    <mergeCell ref="B27:B37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2025-02-28T01:24:00Z</dcterms:created>
  <dcterms:modified xsi:type="dcterms:W3CDTF">2025-03-19T16:05:44Z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D91721C608E76677D87ADA671F893E69</vt:lpwstr>
  </property>
  <property fmtid="{D5CDD505-2E9C-101B-9397-08002B2CF9AE}" pid="3" name="KSOProductBuildVer">
    <vt:lpwstr>2052-11.8.2.1120</vt:lpwstr>
  </property>
</Properties>
</file>